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7" documentId="13_ncr:1_{C488A7B3-6743-4042-A77C-E1FEA850EBEE}" xr6:coauthVersionLast="47" xr6:coauthVersionMax="47" xr10:uidLastSave="{066AB138-F3FE-4F2E-8887-96E4430C1906}"/>
  <bookViews>
    <workbookView xWindow="-28920" yWindow="-120" windowWidth="29040" windowHeight="15720" tabRatio="864" firstSheet="1" activeTab="4" xr2:uid="{00000000-000D-0000-FFFF-FFFF00000000}"/>
  </bookViews>
  <sheets>
    <sheet name="Overall Readiness" sheetId="8" state="hidden" r:id="rId1"/>
    <sheet name="Instructions" sheetId="75" r:id="rId2"/>
    <sheet name="1_Information System Info" sheetId="62" r:id="rId3"/>
    <sheet name="2_System Description" sheetId="71" r:id="rId4"/>
    <sheet name="3_Snapshot Criteria" sheetId="68" r:id="rId5"/>
    <sheet name="4_Test Case Procedures" sheetId="73" r:id="rId6"/>
    <sheet name="5_GovRAMP Journey" sheetId="70" r:id="rId7"/>
    <sheet name="6_Scoring Calculator" sheetId="3" r:id="rId8"/>
    <sheet name="7_Expired Artifacts Dashboard" sheetId="76" r:id="rId9"/>
    <sheet name="Misc" sheetId="39" state="hidden" r:id="rId10"/>
  </sheets>
  <definedNames>
    <definedName name="_xlnm._FilterDatabase" localSheetId="4" hidden="1">'3_Snapshot Criteria'!$A$2:$Q$42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3" l="1"/>
  <c r="C8" i="3" s="1"/>
  <c r="D8" i="70"/>
  <c r="C8" i="70"/>
  <c r="C7" i="76"/>
  <c r="C8" i="76"/>
  <c r="C9" i="76"/>
  <c r="C10" i="76"/>
  <c r="C41" i="76"/>
  <c r="C42" i="76"/>
  <c r="D42" i="76"/>
  <c r="D7" i="76"/>
  <c r="D8" i="76"/>
  <c r="D9" i="76"/>
  <c r="D10" i="76"/>
  <c r="D41" i="76"/>
  <c r="M22" i="76"/>
  <c r="M23" i="76"/>
  <c r="M26" i="76"/>
  <c r="M27" i="76"/>
  <c r="M28" i="76"/>
  <c r="M29" i="76"/>
  <c r="M41" i="76"/>
  <c r="M42" i="76"/>
  <c r="K22" i="76"/>
  <c r="K41" i="76"/>
  <c r="K42" i="76"/>
  <c r="E4" i="76"/>
  <c r="K4" i="76" s="1"/>
  <c r="E5" i="76"/>
  <c r="M5" i="76" s="1"/>
  <c r="E6" i="76"/>
  <c r="M6" i="76" s="1"/>
  <c r="E7" i="76"/>
  <c r="M7" i="76" s="1"/>
  <c r="E8" i="76"/>
  <c r="M8" i="76" s="1"/>
  <c r="E9" i="76"/>
  <c r="M9" i="76" s="1"/>
  <c r="E10" i="76"/>
  <c r="M10" i="76" s="1"/>
  <c r="E11" i="76"/>
  <c r="K11" i="76" s="1"/>
  <c r="E12" i="76"/>
  <c r="K12" i="76" s="1"/>
  <c r="E13" i="76"/>
  <c r="M13" i="76" s="1"/>
  <c r="E14" i="76"/>
  <c r="M14" i="76" s="1"/>
  <c r="E15" i="76"/>
  <c r="K15" i="76" s="1"/>
  <c r="E16" i="76"/>
  <c r="K16" i="76" s="1"/>
  <c r="E17" i="76"/>
  <c r="K17" i="76" s="1"/>
  <c r="E18" i="76"/>
  <c r="M18" i="76" s="1"/>
  <c r="E19" i="76"/>
  <c r="M19" i="76" s="1"/>
  <c r="E20" i="76"/>
  <c r="K20" i="76" s="1"/>
  <c r="E21" i="76"/>
  <c r="K21" i="76" s="1"/>
  <c r="E22" i="76"/>
  <c r="E23" i="76"/>
  <c r="K23" i="76" s="1"/>
  <c r="E24" i="76"/>
  <c r="K24" i="76" s="1"/>
  <c r="E25" i="76"/>
  <c r="K25" i="76" s="1"/>
  <c r="E26" i="76"/>
  <c r="K26" i="76" s="1"/>
  <c r="E27" i="76"/>
  <c r="K27" i="76" s="1"/>
  <c r="E28" i="76"/>
  <c r="K28" i="76" s="1"/>
  <c r="E29" i="76"/>
  <c r="K29" i="76" s="1"/>
  <c r="E30" i="76"/>
  <c r="M30" i="76" s="1"/>
  <c r="E31" i="76"/>
  <c r="M31" i="76" s="1"/>
  <c r="E32" i="76"/>
  <c r="M32" i="76" s="1"/>
  <c r="E33" i="76"/>
  <c r="K33" i="76" s="1"/>
  <c r="E34" i="76"/>
  <c r="M34" i="76" s="1"/>
  <c r="E35" i="76"/>
  <c r="M35" i="76" s="1"/>
  <c r="E36" i="76"/>
  <c r="M36" i="76" s="1"/>
  <c r="E37" i="76"/>
  <c r="K37" i="76" s="1"/>
  <c r="E38" i="76"/>
  <c r="K38" i="76" s="1"/>
  <c r="E39" i="76"/>
  <c r="K39" i="76" s="1"/>
  <c r="E40" i="76"/>
  <c r="K40" i="76" s="1"/>
  <c r="E41" i="76"/>
  <c r="E42" i="76"/>
  <c r="E3" i="76"/>
  <c r="M3" i="76" s="1"/>
  <c r="D11" i="70"/>
  <c r="D14" i="70"/>
  <c r="C14" i="70"/>
  <c r="C11" i="70"/>
  <c r="C12" i="3"/>
  <c r="C14" i="3" s="1"/>
  <c r="C9" i="3"/>
  <c r="C11" i="3" s="1"/>
  <c r="O13" i="68"/>
  <c r="D3" i="68"/>
  <c r="O3" i="68" s="1"/>
  <c r="D4" i="68"/>
  <c r="O4" i="68" s="1"/>
  <c r="D5" i="68"/>
  <c r="O5" i="68" s="1"/>
  <c r="D6" i="68"/>
  <c r="D7" i="68"/>
  <c r="O7" i="68" s="1"/>
  <c r="D8" i="68"/>
  <c r="O8" i="68" s="1"/>
  <c r="D9" i="68"/>
  <c r="O9" i="68" s="1"/>
  <c r="D10" i="68"/>
  <c r="D11" i="68"/>
  <c r="D12" i="68"/>
  <c r="D14" i="68"/>
  <c r="O14" i="68" s="1"/>
  <c r="D15" i="68"/>
  <c r="D16" i="68"/>
  <c r="D17" i="68"/>
  <c r="D18" i="68"/>
  <c r="O18" i="68" s="1"/>
  <c r="D19" i="68"/>
  <c r="O19" i="68" s="1"/>
  <c r="D20" i="68"/>
  <c r="D21" i="68"/>
  <c r="O21" i="68" s="1"/>
  <c r="D22" i="68"/>
  <c r="O22" i="68" s="1"/>
  <c r="D23" i="68"/>
  <c r="D24" i="68"/>
  <c r="O24" i="68" s="1"/>
  <c r="D25" i="68"/>
  <c r="O25" i="68" s="1"/>
  <c r="D26" i="68"/>
  <c r="D27" i="68"/>
  <c r="D28" i="68"/>
  <c r="D29" i="68"/>
  <c r="D30" i="68"/>
  <c r="D31" i="68"/>
  <c r="D32" i="68"/>
  <c r="D33" i="68"/>
  <c r="O33" i="68" s="1"/>
  <c r="D34" i="68"/>
  <c r="O34" i="68" s="1"/>
  <c r="D35" i="68"/>
  <c r="D36" i="68"/>
  <c r="D37" i="68"/>
  <c r="D38" i="68"/>
  <c r="O38" i="68" s="1"/>
  <c r="D39" i="68"/>
  <c r="O39" i="68" s="1"/>
  <c r="D40" i="68"/>
  <c r="D41" i="68"/>
  <c r="O41" i="68" s="1"/>
  <c r="D42" i="68"/>
  <c r="O42" i="68" s="1"/>
  <c r="D13" i="68"/>
  <c r="O20" i="68"/>
  <c r="O28" i="68"/>
  <c r="O29" i="68"/>
  <c r="O31" i="68"/>
  <c r="O32" i="68"/>
  <c r="O26" i="68"/>
  <c r="O27" i="68"/>
  <c r="O40" i="68"/>
  <c r="O36" i="68"/>
  <c r="O37" i="68"/>
  <c r="O6" i="68"/>
  <c r="O10" i="68"/>
  <c r="O11" i="68"/>
  <c r="O17" i="68"/>
  <c r="O23" i="68"/>
  <c r="O15" i="68"/>
  <c r="O16" i="68"/>
  <c r="O30" i="68"/>
  <c r="O35" i="68"/>
  <c r="O12" i="68"/>
  <c r="D22" i="76" l="1"/>
  <c r="D23" i="76"/>
  <c r="D27" i="76"/>
  <c r="D26" i="76"/>
  <c r="D29" i="76"/>
  <c r="D28" i="76"/>
  <c r="M17" i="76"/>
  <c r="D17" i="76" s="1"/>
  <c r="M16" i="76"/>
  <c r="D16" i="76" s="1"/>
  <c r="K10" i="76"/>
  <c r="M15" i="76"/>
  <c r="D15" i="76" s="1"/>
  <c r="K9" i="76"/>
  <c r="M4" i="76"/>
  <c r="D4" i="76" s="1"/>
  <c r="K35" i="76"/>
  <c r="D35" i="76" s="1"/>
  <c r="K34" i="76"/>
  <c r="D34" i="76" s="1"/>
  <c r="M40" i="76"/>
  <c r="D40" i="76" s="1"/>
  <c r="M39" i="76"/>
  <c r="D39" i="76" s="1"/>
  <c r="M33" i="76"/>
  <c r="D33" i="76" s="1"/>
  <c r="K36" i="76"/>
  <c r="D36" i="76" s="1"/>
  <c r="M38" i="76"/>
  <c r="D38" i="76" s="1"/>
  <c r="K32" i="76"/>
  <c r="D32" i="76" s="1"/>
  <c r="M37" i="76"/>
  <c r="D37" i="76" s="1"/>
  <c r="K31" i="76"/>
  <c r="D31" i="76" s="1"/>
  <c r="K30" i="76"/>
  <c r="D30" i="76" s="1"/>
  <c r="M25" i="76"/>
  <c r="D25" i="76" s="1"/>
  <c r="M24" i="76"/>
  <c r="D24" i="76" s="1"/>
  <c r="M21" i="76"/>
  <c r="D21" i="76" s="1"/>
  <c r="M20" i="76"/>
  <c r="D20" i="76" s="1"/>
  <c r="K18" i="76"/>
  <c r="D18" i="76" s="1"/>
  <c r="K14" i="76"/>
  <c r="D14" i="76" s="1"/>
  <c r="K13" i="76"/>
  <c r="D13" i="76" s="1"/>
  <c r="M12" i="76"/>
  <c r="D12" i="76" s="1"/>
  <c r="M11" i="76"/>
  <c r="D11" i="76" s="1"/>
  <c r="K8" i="76"/>
  <c r="K7" i="76"/>
  <c r="K6" i="76"/>
  <c r="D6" i="76" s="1"/>
  <c r="K3" i="76"/>
  <c r="D3" i="76" s="1"/>
  <c r="K19" i="76"/>
  <c r="D19" i="76" s="1"/>
  <c r="K5" i="76"/>
  <c r="D5" i="76" s="1"/>
  <c r="C3" i="3"/>
  <c r="C3" i="76" l="1"/>
  <c r="C15" i="76"/>
  <c r="C11" i="76"/>
  <c r="C12" i="76"/>
  <c r="C38" i="76"/>
  <c r="C17" i="76"/>
  <c r="C30" i="76"/>
  <c r="C13" i="76"/>
  <c r="C36" i="76"/>
  <c r="C28" i="76"/>
  <c r="C6" i="76"/>
  <c r="C33" i="76"/>
  <c r="C29" i="76"/>
  <c r="C18" i="76"/>
  <c r="C39" i="76"/>
  <c r="C26" i="76"/>
  <c r="C25" i="76"/>
  <c r="C16" i="76"/>
  <c r="C20" i="76"/>
  <c r="C40" i="76"/>
  <c r="C27" i="76"/>
  <c r="C31" i="76"/>
  <c r="C32" i="76"/>
  <c r="C21" i="76"/>
  <c r="C34" i="76"/>
  <c r="C23" i="76"/>
  <c r="C4" i="76"/>
  <c r="C37" i="76"/>
  <c r="C14" i="76"/>
  <c r="C5" i="76"/>
  <c r="C19" i="76"/>
  <c r="C24" i="76"/>
  <c r="C35" i="76"/>
  <c r="C22" i="76"/>
</calcChain>
</file>

<file path=xl/sharedStrings.xml><?xml version="1.0" encoding="utf-8"?>
<sst xmlns="http://schemas.openxmlformats.org/spreadsheetml/2006/main" count="1086" uniqueCount="686">
  <si>
    <t>GovRAMP Controls Matrix for Snapshot</t>
  </si>
  <si>
    <t>....</t>
  </si>
  <si>
    <t>Template Version History</t>
  </si>
  <si>
    <t>Date</t>
  </si>
  <si>
    <t>Description</t>
  </si>
  <si>
    <t>Version</t>
  </si>
  <si>
    <t>Author</t>
  </si>
  <si>
    <t>Initial Version</t>
  </si>
  <si>
    <t>StateRAMP PMO</t>
  </si>
  <si>
    <t>Evidence examples updates and calculation formula updates</t>
  </si>
  <si>
    <t>Incorporated new columns formulas, and sheet to introduce the "Expired Evidence Dashboard"</t>
  </si>
  <si>
    <t>Rebanding StateRAMP to GovRAMP</t>
  </si>
  <si>
    <t>GovRAMP PMO</t>
  </si>
  <si>
    <t>Added Core Control Completion to "Scoring Calculator" tab.
Removed duplicate Template History on "Information System info" tab.</t>
  </si>
  <si>
    <t>Overview</t>
  </si>
  <si>
    <t xml:space="preserve">This Template is for Service Provider's (SP) to fill out and provide to the GovRAMP PMO for Snapshot review. </t>
  </si>
  <si>
    <t>Instructions</t>
  </si>
  <si>
    <t>The Service Provider (SP) must complete each required worksheet in this template for the Snapshot.
These sheets the MUST BE completed by the SP are as follows:
• 1_ Information System Info
• 2_System Description
The sheets that ARE NOT to be edited by the SP are as follows:
• Instructions
• 3_Snapshot Criteria
• 4_Test Case Procedures
• 5_GovRAMP Journey
• 6_Scoring Calculator
• 7_Expired Evidence Dashboard</t>
  </si>
  <si>
    <r>
      <rPr>
        <b/>
        <sz val="14"/>
        <color rgb="FF000000"/>
        <rFont val="Calibri"/>
        <scheme val="minor"/>
      </rPr>
      <t xml:space="preserve">Completing the 1_Information System Information Worksheet
</t>
    </r>
    <r>
      <rPr>
        <sz val="14"/>
        <color rgb="FF000000"/>
        <rFont val="Calibri"/>
        <scheme val="minor"/>
      </rPr>
      <t xml:space="preserve">
Fill out each cell provided according to the titles provided in Column A. Note that the GovRAMP Package ID row (Row 8) requires the GovRAMP ID and the SP won't be able to enter this until it is assigned by the GovRAMP PMO.
The Revision History Table needs to reflect each version (each time the document is edited) of the document.
Term Definitions/Explanations for the worksheet:
- System Information: Details about the information system going through the Ready or Authorization Assessment.
- Identification of Cloud Service Provider: Information about the organization that owns the information system being assessed.
- Information System Owner: The individual from the SP organization responsible for the information system being assessed.
- Internal Authorizing Official: The individual from the SP organization that Authorizes the changes to and operation of the information system being assessed.
- Security Responsibility: The individual from the SP organization that is responsible for securing the information system being assessed.
- Organization that Prepared this Document: The organization that is filling out the document or the organization that performed the initial preparation of it for the document (3PAO or consulting firm, if applicable).   This may be an internal department within your organization.</t>
    </r>
  </si>
  <si>
    <r>
      <rPr>
        <b/>
        <sz val="14"/>
        <color rgb="FF000000"/>
        <rFont val="Calibri"/>
        <family val="2"/>
        <scheme val="minor"/>
      </rPr>
      <t>Completing the 2_System Description</t>
    </r>
    <r>
      <rPr>
        <sz val="14"/>
        <color rgb="FF000000"/>
        <rFont val="Calibri"/>
        <family val="2"/>
        <scheme val="minor"/>
      </rPr>
      <t xml:space="preserve">
</t>
    </r>
    <r>
      <rPr>
        <sz val="16"/>
        <color rgb="FF000000"/>
        <rFont val="Calibri"/>
        <family val="2"/>
        <scheme val="minor"/>
      </rPr>
      <t>Provide a description of all services and features that are included as part of this Service Offering and within the service offering boundary. The description should only include those items inside the service offering boundary that are in-scope for this snapshot.</t>
    </r>
  </si>
  <si>
    <r>
      <t xml:space="preserve">Using the 3_Snapshot Criteria Worksheet
</t>
    </r>
    <r>
      <rPr>
        <sz val="14"/>
        <rFont val="Calibri"/>
        <family val="2"/>
        <scheme val="minor"/>
      </rPr>
      <t>The 3_Snapshot Criteria worksheet contains every control that will be in scope for the Snapshot. Each control in scope must be addressed.
The SP should be sure to pay close attention to each control description (Column H, NIST Control Description) - if the control has multiple parts and sub-parts (for example: part "a", part "d (1)", etc..), each part and sub-part of the control needs to be individually addressed in the evidence provide to successfully address the control.  Partial credit will not be awarded.  NOTE:  Once piece of evidence may address multiple parts and/or sub-parts.
Column M, Evidence Examples provides examples of evidence that may be used to satisfy the control.  NOTE:  This is not a finite list of examples, as each service provider may have different implementations.   The mention of a specific product in this document should not be considered an enforcement of the product by GovRAMP.
The GovRAMP Security Snapshot Control xx-##  Narrative.docx template has been provided to assist in evidence submission.
• Include date/time stamp on all documents and screenshot where applicable. 
• A single document per NIST control#  (i.e.  AC-2, AC-2(1) AC-2(7) listed on a single control narrative, AC-4 and AC-6 would be a separate document.) 
• Description – Include a narrative on how the artifact supports the control requirement(s). 
        • For example, AC-2(j)- description and evidence/screenshot supporting a quarterly review for privileged accounts access and an example of an annual review for all other users (non-privileged).  
        • Attach as many screenshots needed to support how the control is met.  
        • Other forms of documents can be uploaded to the folder as in policies, procedures, scans, etc. 
        • No zipped files or password protected documents permitted 
Upload each Evidence submittal and Narrative document into the appropriate folder in the GovRAMP PMO portal.
NOTE:  The 4_Test Case Procedure tab has been provided to help the Service Provider understand how the evidence provided will be adjudicated.</t>
    </r>
    <r>
      <rPr>
        <b/>
        <sz val="14"/>
        <rFont val="Calibri"/>
        <family val="2"/>
        <scheme val="minor"/>
      </rPr>
      <t xml:space="preserve">
</t>
    </r>
  </si>
  <si>
    <t>GovRAMP Snapshot Information Sheet</t>
  </si>
  <si>
    <t>System Information</t>
  </si>
  <si>
    <t>Revision History</t>
  </si>
  <si>
    <t>Service Provider Name</t>
  </si>
  <si>
    <t>Information System Name</t>
  </si>
  <si>
    <t>Cloud Service Model</t>
  </si>
  <si>
    <t>Cloud Deployment Model</t>
  </si>
  <si>
    <t>Organization that Prepared this Document</t>
  </si>
  <si>
    <t>Organization Name</t>
  </si>
  <si>
    <t xml:space="preserve"> </t>
  </si>
  <si>
    <t>Street Address</t>
  </si>
  <si>
    <t>Suite/Room/Building</t>
  </si>
  <si>
    <t>City, State, Zip</t>
  </si>
  <si>
    <t>Identification of Cloud Service Provider</t>
  </si>
  <si>
    <t>Information System Owner</t>
  </si>
  <si>
    <t>Name</t>
  </si>
  <si>
    <t>Title</t>
  </si>
  <si>
    <t>Company/Organization</t>
  </si>
  <si>
    <t>Address</t>
  </si>
  <si>
    <t>Phone Number</t>
  </si>
  <si>
    <t>Email Address</t>
  </si>
  <si>
    <t>Authorizing Official</t>
  </si>
  <si>
    <t>Security Responsibility</t>
  </si>
  <si>
    <t>Hosting</t>
  </si>
  <si>
    <t>GovRAMP Snapshot</t>
  </si>
  <si>
    <t>System Description</t>
  </si>
  <si>
    <t xml:space="preserve">Control Information
</t>
  </si>
  <si>
    <t>GovRAMP Parameters</t>
  </si>
  <si>
    <t>Evidence Examples</t>
  </si>
  <si>
    <t>Control Completed</t>
  </si>
  <si>
    <t>Score</t>
  </si>
  <si>
    <t>Month Last Passed</t>
  </si>
  <si>
    <t>PMO Feedback</t>
  </si>
  <si>
    <t xml:space="preserve">Count
</t>
  </si>
  <si>
    <t xml:space="preserve">SORT ID
</t>
  </si>
  <si>
    <t>MITRE Control Protection Value</t>
  </si>
  <si>
    <t>Score Percentage</t>
  </si>
  <si>
    <t>Family</t>
  </si>
  <si>
    <t>ID</t>
  </si>
  <si>
    <t>Control Name</t>
  </si>
  <si>
    <t>NIST Control Description
 (From NIST SP 800-53r5 12/10/2020)</t>
  </si>
  <si>
    <t>NIST Discussion
 (From NIST SP 800-53r5 12/10/2020)</t>
  </si>
  <si>
    <t>GovRAMP-Defined Assignment / Selection Parameters 
 (Numbering matches SSP)</t>
  </si>
  <si>
    <t>Additional GovRAMP Requirements and Guidance</t>
  </si>
  <si>
    <t>AC-02</t>
  </si>
  <si>
    <t>ACCESS CONTROL</t>
  </si>
  <si>
    <t>AC-2</t>
  </si>
  <si>
    <t>Account Management</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</si>
  <si>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</si>
  <si>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</si>
  <si>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AC-2 (h) (1) [twenty-four (24) hours]
AC-2 (h) (2) [eight (8) hours]
AC-2 (h) (3) [eight (8) hours]
AC-2 (j) [quarterly for privileged access, annually for non-privileged access]</t>
  </si>
  <si>
    <t>• Documentation of allowed and prohibited account types
• Personnel policy and procedure
• List of account managers
• Access authorization records, emails, or helpdesk tickets
• Screenshot of recently disabled system accounts and the name of the individual associated with each account
• Account access termination records
• List of active system accounts along with the name of the individual associated with each account
• List of conditions for group and role membership
• Notifications of recent transfers, separations, or terminations of employees
• Account management compliance reviews
• User/system audit records</t>
  </si>
  <si>
    <t>No</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</si>
  <si>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r>
      <rPr>
        <b/>
        <sz val="10"/>
        <color theme="1"/>
        <rFont val="Bahnschrift"/>
        <family val="2"/>
      </rPr>
      <t xml:space="preserve">
(h):</t>
    </r>
    <r>
      <rPr>
        <sz val="10"/>
        <color theme="1"/>
        <rFont val="Bahnschrift"/>
        <family val="2"/>
      </rPr>
      <t xml:space="preserve"> </t>
    </r>
    <r>
      <rPr>
        <b/>
        <sz val="10"/>
        <color theme="1"/>
        <rFont val="Bahnschrift"/>
        <family val="2"/>
      </rPr>
      <t xml:space="preserve">
(i):</t>
    </r>
    <r>
      <rPr>
        <sz val="10"/>
        <color theme="1"/>
        <rFont val="Bahnschrift"/>
        <family val="2"/>
      </rPr>
      <t xml:space="preserve"> </t>
    </r>
    <r>
      <rPr>
        <b/>
        <sz val="10"/>
        <color theme="1"/>
        <rFont val="Bahnschrift"/>
        <family val="2"/>
      </rPr>
      <t xml:space="preserve">
(j):</t>
    </r>
    <r>
      <rPr>
        <sz val="10"/>
        <color theme="1"/>
        <rFont val="Bahnschrift"/>
        <family val="2"/>
      </rPr>
      <t xml:space="preserve"> </t>
    </r>
    <r>
      <rPr>
        <b/>
        <sz val="10"/>
        <color theme="1"/>
        <rFont val="Bahnschrift"/>
        <family val="2"/>
      </rPr>
      <t xml:space="preserve">
(k):</t>
    </r>
    <r>
      <rPr>
        <sz val="10"/>
        <color theme="1"/>
        <rFont val="Bahnschrift"/>
        <family val="2"/>
      </rPr>
      <t xml:space="preserve"> </t>
    </r>
    <r>
      <rPr>
        <b/>
        <sz val="10"/>
        <color theme="1"/>
        <rFont val="Bahnschrift"/>
        <family val="2"/>
      </rPr>
      <t xml:space="preserve">
(l):</t>
    </r>
    <r>
      <rPr>
        <sz val="10"/>
        <color theme="1"/>
        <rFont val="Bahnschrift"/>
        <family val="2"/>
      </rPr>
      <t xml:space="preserve"> </t>
    </r>
  </si>
  <si>
    <t>AC-02 (01)</t>
  </si>
  <si>
    <t>AC-2 (1)</t>
  </si>
  <si>
    <t>Account Management | Automated System Account Management</t>
  </si>
  <si>
    <t>Support the management of system accounts using [Assignment: organization-defined automated mechanisms].</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</si>
  <si>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</si>
  <si>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
  </si>
  <si>
    <t>• Configuration settings between HR System of Record and Information System showing automated on-boarding/off boarding.
• Examples of automated email from HR System of Record to Account managers for on-boarding/off-boarding activities</t>
  </si>
  <si>
    <t>AC-02 (07)</t>
  </si>
  <si>
    <t>AC-2 (7)</t>
  </si>
  <si>
    <t>Account Management | Privileged User Accounts</t>
  </si>
  <si>
    <t>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</si>
  <si>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</si>
  <si>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 Helpdesk ticket or email requesting privileged user access has been revoked when no longer appropriate due to role change or termination
• Details with evidence of the implemented access scheme
• Audit records of user account changes/activity</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</si>
  <si>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</si>
  <si>
    <t>AC-04</t>
  </si>
  <si>
    <t>AC-4</t>
  </si>
  <si>
    <t>Information Flow Enforcement</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</si>
  <si>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</si>
  <si>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</si>
  <si>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 List of information flow authorizations and review 
• Screenshot of system configuration settings
• Information flow control policies/procedures
• System design documentation/diagrams</t>
  </si>
  <si>
    <t>AC-06</t>
  </si>
  <si>
    <t>AC-6</t>
  </si>
  <si>
    <t>Least Privilege</t>
  </si>
  <si>
    <t>Employ the principle of least privilege, allowing only authorized accesses for users (or processes acting on behalf of users) that are necessary to accomplish assigned organizational tasks.</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</si>
  <si>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</si>
  <si>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 List of authorized administrative users compared to non-administrative users
• List of the access authorizations (user privileges) assigned to different users/user types
• List of Service Accounts
• Evidence of user/system account right review</t>
  </si>
  <si>
    <t>AC-06 (02)</t>
  </si>
  <si>
    <t>AC-6 (2)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</si>
  <si>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</si>
  <si>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</si>
  <si>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</si>
  <si>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</si>
  <si>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</si>
  <si>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 Evidence of privileged users having a non-privileged account for normal activities and a separate account for administrative functions</t>
  </si>
  <si>
    <t>AC-06 (10)</t>
  </si>
  <si>
    <t>AC-6 (10)</t>
  </si>
  <si>
    <t>Least Privilege | Prohibit Non-privileged Users from Executing Privileged Functions</t>
  </si>
  <si>
    <t>Prevent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</si>
  <si>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</si>
  <si>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 Evidence that non-privileged accounts do not have excess privileges allowing for administrative functions
• Screenshot of pop-up (or similar alert) blocking a non-privileged user from taking a privileged action</t>
  </si>
  <si>
    <t>AC-17</t>
  </si>
  <si>
    <t>Remote Access</t>
  </si>
  <si>
    <t>a. Establish and document usage restrictions, configuration/connection requirements, and implementation guidance for each type of remote access allowed; and
b. Authorize each type of remote access to the system prior to allowing such connections.</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</si>
  <si>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</si>
  <si>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 xml:space="preserve">• Screenshot of VPN settings
• Screenshot of user remote access authorization
• Procedures addressing remote access implementation and usage (including restrictions)
• Network architecture diagram
• Screenshot of network configuration settings </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</si>
  <si>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</si>
  <si>
    <t>AC-17 (02)</t>
  </si>
  <si>
    <t>AC-17 (2)</t>
  </si>
  <si>
    <t>Remote Access | Protection of Confidentiality and Integrity Using Encryption</t>
  </si>
  <si>
    <t>Implement cryptographic mechanisms to protect the confidentiality and integrity of remote access sessions.</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</si>
  <si>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</si>
  <si>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 xml:space="preserve">Screenshot(s) reflecting encryption in place showing: 
• AES-256 Minimum Required Encryption Cipher Strength
• TLS 1.2 of higher (Compliant)
</t>
  </si>
  <si>
    <t>AU-07</t>
  </si>
  <si>
    <t>AUDIT AND ACCOUNTABILITY</t>
  </si>
  <si>
    <t>AU-7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</si>
  <si>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</si>
  <si>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</si>
  <si>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</si>
  <si>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 Evidence of audit reduction, review, analysis, and reporting tool such as a Security Information and Event Management (SIEM) tool
• System audit records
• Evidence that the tool in use does not alter original records</t>
  </si>
  <si>
    <t>AU-07 (01)</t>
  </si>
  <si>
    <t>AU-7 (1)</t>
  </si>
  <si>
    <t>Audit Record Reduction and Report Generation | Automatic Processing</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</si>
  <si>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</si>
  <si>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</si>
  <si>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 Report from a SIEM tool
• Evidence of sorting audit records within a SIEM tool
• Evidence of searching for specific criteria with a SIEM tool</t>
  </si>
  <si>
    <t>AU-11</t>
  </si>
  <si>
    <t>Audit Record Retention</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</si>
  <si>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</si>
  <si>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</si>
  <si>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AU-11 [a time period in compliance with government requirements]</t>
  </si>
  <si>
    <t xml:space="preserve">AU-11 Requirement: The service provider retains audit records on-line for at least ninety days and further preserves audit records off-line for a period that is in accordance with NARA requirements. 
</t>
  </si>
  <si>
    <t>• SIEM logging tool and log retention settings
• Evidence showing at least 90 days of online storage, and at least 1 year of offline or online storage per National Archives Records Administration (NARA) requirements</t>
  </si>
  <si>
    <t>CM-02</t>
  </si>
  <si>
    <t>CONFIGURATION MANAGEMENT</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</si>
  <si>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</si>
  <si>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</si>
  <si>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</si>
  <si>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</si>
  <si>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CM-2 (b) (1) [at least annually and when a significant change occurs]
CM-2 (b) (2) [to include when directed by the SAC]</t>
  </si>
  <si>
    <t xml:space="preserve"> CM-2 (b) (1) Guidance: Significant change is defined in NIST Special Publication 800-37 Revision 2, Appendix F.
</t>
  </si>
  <si>
    <t>• Documentation of baseline configuration of information system 
      • Hardware and software List
      • System Hardening Standards (DISA STIGs [See CM-6], CIS Level 2 Benchmarks, etc.)
• Change management/control records, documentation of changes made to the information system. Something to illustrate changes being logged, reviewed, approved, and updated accordingly.
• Records or logs recorded for changes being approved or denied.</t>
  </si>
  <si>
    <t>CM-02 (02)</t>
  </si>
  <si>
    <t>CM-2 (2)</t>
  </si>
  <si>
    <t>Baseline Configuration | Automation Support for Accuracy and Currency</t>
  </si>
  <si>
    <t>Maintain the currency, completeness, accuracy, and availability of the baseline configuration of the system using [Assignment: organization-defined automated mechanisms].</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</si>
  <si>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 (2) for organizations that combine system component inventory and baseline configuration activities.</t>
  </si>
  <si>
    <t>CM-04</t>
  </si>
  <si>
    <t>CM-4</t>
  </si>
  <si>
    <t>Impact Analyses</t>
  </si>
  <si>
    <t>Analyze changes to the system to determine potential security and privacy impacts prior to change implementation.</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</si>
  <si>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</si>
  <si>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 Change Control Records showing a security impact analysis was conducted prior to the change implementation
• Procedures addressing security impact analyses for changes to the system
• Procedures addressing privacy impact analyses for changes to the system
• Change control/management records (tickets, or other logging mechanism) showing security and privacy impact analysis</t>
  </si>
  <si>
    <t>CM-05</t>
  </si>
  <si>
    <t>CM-5</t>
  </si>
  <si>
    <t>Access Restrictions for Change</t>
  </si>
  <si>
    <t>Define, document, approve, and enforce physical and logical access restrictions associated with changes to the system.</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</si>
  <si>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</si>
  <si>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CM-05 (01)</t>
  </si>
  <si>
    <t>CM-5 (1)</t>
  </si>
  <si>
    <t>Access Restrictions for Change | Automated Access Enforcement and Audit Records</t>
  </si>
  <si>
    <t>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</si>
  <si>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</si>
  <si>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 Screenshot or email of an alert triggered from unauthorized change attempt showing there is an automated access enforcement mechanism in place
• Screenshot(s) of audit records of unauthorized change attempt
• Evidence of other automated mechanisms in place to control access attempts or respond to unauthorized access attempts</t>
  </si>
  <si>
    <t>CM-05 (05)</t>
  </si>
  <si>
    <t>CM-5 (5)</t>
  </si>
  <si>
    <t>Access Restrictions for Change | Privilege Limitation for Production and Operation</t>
  </si>
  <si>
    <t>a. Limit privileges to change system components and system-related information within a production or operational environment; and
b. Review and reevaluate privileges [Assignment: organization-defined frequency].</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</si>
  <si>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</si>
  <si>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 xml:space="preserve">CM-5 (5) (b) [at least quarterly] </t>
  </si>
  <si>
    <t>• Access control configurations demonstrating that access to change system functions are restricted
• Audit records or screenshots showing denial of change attempts from unauthorized accounts
• Evidence of quarterly review of account access privileges (meeting agenda/minutes, post-review change records/helpdesk tickets, etc.)</t>
  </si>
  <si>
    <t>CM-06</t>
  </si>
  <si>
    <t>CM-6</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</si>
  <si>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</si>
  <si>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</si>
  <si>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</si>
  <si>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CM-6 (a) Requirement 1:  The service provider shall use the DoD STIGs to establish configuration settings; Center for Internet Security up to Level 2 (CIS Level 2) guidelines shall be used if STIGs are not available; Custom baselines shall be used if CIS is not available.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SPs and 3PAOs typically combine compliance check findings into a single CM-6 finding, which is acceptable. However, for initial assessments, annual assessments, and significant change requests, GovRAMP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SP’s Plan of Action and Milestones (POA&amp;M). This will likely result in the details of individual control findings overlapping with those in the combined CM-6 finding, which is acceptable.
During monthly continuous monitoring, new findings from SP compliance checks may be combined into a single CM-6 POA&amp;M item. SPs are not required to map the findings to specific controls because controls are only assessed during initial assessments, annual assessments, and significant change requests.</t>
  </si>
  <si>
    <t xml:space="preserve">• Evidence of DISA STIGs (see Column K for restrictions) being the established and documented configuration baselines for all applicable components
• Three (3) months of  system compliance scan ( such as Nessus, Qualys, Rapid7) results using DISA STIGs.  
• System Configuration settings checklist used to setup and configure the system
• Configuration Management policy and procedures.
• Configuration setting ( OS, Linux, database etc..) 
• Evidence of documented and approved deviations from established configurations (DISA STIGs).
• Evidence of monitoring changes to the baseline
• Evidence of controlling changes to the baseline
</t>
  </si>
  <si>
    <t>CM-06 (01)</t>
  </si>
  <si>
    <t>CM-6 (1)</t>
  </si>
  <si>
    <t>Configuration Settings | Automated Management, Application, and Verification</t>
  </si>
  <si>
    <t>Manage, apply, and verify configuration settings for [Assignment: organization-defined system components] using [Assignment: organization-defined automated mechanisms].</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</si>
  <si>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</si>
  <si>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CM-09</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</si>
  <si>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</si>
  <si>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</si>
  <si>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</si>
  <si>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</si>
  <si>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CM-9 Guidance: GovRAMP does not provide a template for the Configuration Management Plan. However, NIST SP 800-128, Guide for Security-Focused Configuration Management of Information Systems, provides guidelines for the implementation of CM controls as well as a sample CMP outline in Appendix D of the Guide</t>
  </si>
  <si>
    <t>• Configuration Management Plan (containing signatures of approval by designated personnel or roles)
• Configuration Management Policies and Procedures.
• Evidence that the Configuration Management Plan is protected from unauthorized disclosure and modification (secure file repository)</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</si>
  <si>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</si>
  <si>
    <t>IA-02</t>
  </si>
  <si>
    <t>IDENTIFICATION AND AUTHENTICATION</t>
  </si>
  <si>
    <t>IA-2</t>
  </si>
  <si>
    <t>Identification and Authentication (organizational Users)</t>
  </si>
  <si>
    <t>Uniquely identify and authenticate organizational users and associate that unique identification with processes acting on behalf of those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</si>
  <si>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</si>
  <si>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State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</si>
  <si>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 List of system users and group accounts for both infrastructure and application showing unique accounts and unique IDs
• List of system service accounts for both infrastructure and application showing unique IDs, and individuals that have access to those accounts
• Identification and authentication policy
• Procedures addressing user identification and authentication</t>
  </si>
  <si>
    <t>IA-02 (01)</t>
  </si>
  <si>
    <t>IA-2 (1)</t>
  </si>
  <si>
    <t>Identification and Authentication (organizational Users) | Multi-factor Authentication to Privileged Accounts</t>
  </si>
  <si>
    <t>Implement multi-factor authentication for access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</si>
  <si>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</si>
  <si>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IA-2 (1) Requirement: According to SP 800-63-3, SP 800-63A (IAL), SP 800-63B (AAL), and SP 800-63C (FAL).
IA-2 (1) Requirement: Multi-factor authentication must be phishing-resistant.
IA-2 (1) Guidance: Multi-factor authentication to subsequent components in the same user domain is not required.</t>
  </si>
  <si>
    <t>• Screenshot showing phishing-resistant multifactor authentication mechanisms, such as Duo Push with Verify, or PIV/CAC card integration
[https://www.cisa.gov/sites/default/files/publications/fact-sheet-implementing-phishing-resistant-mfa-508c.pdf]
• Screenshots showing an individual going through the MFA steps/process</t>
  </si>
  <si>
    <t>IA-05</t>
  </si>
  <si>
    <t>IA-5</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</si>
  <si>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</si>
  <si>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</si>
  <si>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</si>
  <si>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 xml:space="preserve">IA-5 Requirement: Authenticators must be compliant with NIST SP 800-63-3 Digital Identity Guidelines IAL, AAL, FAL level 2.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</si>
  <si>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 Password policy and procedure 
• Identification and Authentication policy and procedure that address all parts of the control description
• Screenshot of password complexity requirements being listed in application login.
• Screenshot of password requirements in infrastructure directory services such as Active Directory, if applicable.
• Written policies and procedures that enforce the changing of default authenticators (like passwords) before the first use of the system, device, or application.  Or screen shots showing enforcement at the Directory level
• Audit logs and monitoring records showing regular monitoring and auditing of authenticators (passwords, MFA token, PIV)
• Listing of users with access to service, group, or role accounts and any change ticket/request made to those service accounts due to changes in access.
• Change control/management records associated with managing system authenticators
• List of system authenticator types</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</si>
  <si>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r>
      <rPr>
        <b/>
        <sz val="10"/>
        <color theme="1"/>
        <rFont val="Bahnschrift"/>
        <family val="2"/>
      </rPr>
      <t xml:space="preserve">
(h):</t>
    </r>
    <r>
      <rPr>
        <sz val="10"/>
        <color theme="1"/>
        <rFont val="Bahnschrift"/>
        <family val="2"/>
      </rPr>
      <t xml:space="preserve"> </t>
    </r>
    <r>
      <rPr>
        <b/>
        <sz val="10"/>
        <color theme="1"/>
        <rFont val="Bahnschrift"/>
        <family val="2"/>
      </rPr>
      <t xml:space="preserve">
(i):</t>
    </r>
    <r>
      <rPr>
        <sz val="10"/>
        <color theme="1"/>
        <rFont val="Bahnschrift"/>
        <family val="2"/>
      </rPr>
      <t xml:space="preserve"> </t>
    </r>
  </si>
  <si>
    <t>IA-05 (01)</t>
  </si>
  <si>
    <t>IA-5 (1)</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</si>
  <si>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</si>
  <si>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 (1) (a);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</si>
  <si>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 (1) (h).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</si>
  <si>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IA-5 (1) Requirement: Password policies must be compliant with NIST SP 800-63B for all memorized, lookup, out-of-band, or One-Time-Passwords (OTP). Password policies should not enforce special character or minimum password rotation requirements for memorized secrets of users.
IA-5 (1) (h) Requirement: For cases where technology doesn’t allow multi-factor authentication, these rules should be enforced: 14 characters minimum and must support all printable ASCII characters.
For emergency use accounts, these rules should be enforced: 14 characters minimum, must support all printable ASCII characters, and passwords must be changed if used.
IA-5 (1) Guidance: Note that (c) and (d) require the use of cryptography which must be compliant with State requirements and utilize FIPS Compliant or NSA approved cryptography (see SC-13.)</t>
  </si>
  <si>
    <t>• Authentication related policies and procedures
• Screenshot of implemented configuration that checks against commonly-used, expected, or compromised passwords. 
• Screenshot of current security certificates (SSL/TLS) used for encrypting transmission of login page. This may include details on the certificate authority, expiration date, and encryption standards.
• Screenshots of system configuration settings showing that passwords are stored in a cryptographically protected form, such as hashed passwords.
• Documentation detailing the organization's policies and procedures for password resets, including the immediate selection of a new password upon unlocking of account.
• Evidence that shows the ability for users to create long passwords and passphrases with all printable characters and spaces
• Screenshots from user where the password creation process occurs, illustrating the presence and use of automated tools (like strength meters or complexity guidelines) during password setup.
• Screenshot of configured composition and complexity rules for passwords</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</si>
  <si>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r>
      <rPr>
        <b/>
        <sz val="10"/>
        <color theme="1"/>
        <rFont val="Bahnschrift"/>
        <family val="2"/>
      </rPr>
      <t xml:space="preserve">
(h):</t>
    </r>
    <r>
      <rPr>
        <sz val="10"/>
        <color theme="1"/>
        <rFont val="Bahnschrift"/>
        <family val="2"/>
      </rPr>
      <t xml:space="preserve"> </t>
    </r>
  </si>
  <si>
    <t>IR-04</t>
  </si>
  <si>
    <t>INCIDENT RESPONSE</t>
  </si>
  <si>
    <t>IR-4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</si>
  <si>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</si>
  <si>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</si>
  <si>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</si>
  <si>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 xml:space="preserve">IR-4 Requirement: The FISMA definition of "incident" shall be used: "An 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IR-4 Requirement: The service provider ensures that individuals conducting incident handling meet personnel security requirements commensurate with the criticality/sensitivity of the information being processed, stored, and transmitted by the information system.
</t>
  </si>
  <si>
    <t>IR-04 (01)</t>
  </si>
  <si>
    <t>IR-4 (1)</t>
  </si>
  <si>
    <t>Incident Handling | Automated Incident Handling Processes</t>
  </si>
  <si>
    <t>Support the incident handling process using [Assignment: organization-defined automated mechanisms].</t>
  </si>
  <si>
    <t>Automated mechanisms that support incident handling processes include online incident management systems and tools that support the collection of live response data, full network packet capture, and forensic analysis.</t>
  </si>
  <si>
    <t>• Examples of automated alerts from organization's Security Information and Event Management (SIEM) tool or Host Based Security System (HBSS) tool.
• Screenshot of organization's Security Information and Event Management (SIEM) tool or Host Based Security System (HBSS) configuration settings showing alerting rules.
• Examples of automated analysis of suspected incidents</t>
  </si>
  <si>
    <t>MA-03</t>
  </si>
  <si>
    <t>MAINTENANCE</t>
  </si>
  <si>
    <t>MA-3</t>
  </si>
  <si>
    <t>Maintenance Tools</t>
  </si>
  <si>
    <t>a. Approve, control, and monitor the use of system maintenance tools; and
b. Review previously approved system maintenance tools [Assignment: organization-defined frequency].</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</si>
  <si>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</si>
  <si>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MA-3 (b) [at least annually]</t>
  </si>
  <si>
    <t>• Records or documentation showing that system maintenance tools were approved by authorized personnel. This may be done multiple ways including email confirmation, approval forms, or maintenance tickets noting the approval of the tool.
• Procedures addressing system maintenance tools
• Maintenance records
• Evidence of reviewing previously approved maintenance tools and hardware and software inventory at least annually
• Evidence of the removal of outdated, unsupported, irrelevant, or no-longer used/needed tools (tickets, change management records, etc.)</t>
  </si>
  <si>
    <t>RA-05</t>
  </si>
  <si>
    <t>RISK ASSESSMENT</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</si>
  <si>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</si>
  <si>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</si>
  <si>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</si>
  <si>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</si>
  <si>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RA-5 (a) [monthly operating system/infrastructure; monthly web applications (including APIs)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</si>
  <si>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 xml:space="preserve">RA-5 Guidance: See the GovRAMP Documents page&gt; Vulnerability Scanning Requirements 
https://GovRAMP.org/templates-resources/
RA-5 (a) Requirement: an accredited independent assessor scans operating systems/infrastructure, web applications, and databases once annually.
RA-5 (d) Requirement: If a vulnerability is listed among the CISA Known Exploited Vulnerability (KEV) Catalog (https://www.cisa.gov/known-exploited-vulnerabilities-catalog) the KEV remediation date supersedes the GovRAMP parameter requirement.
RA-5 (e) Requirement: to include all Sponsor/SAC authorizations to include GovRAMP
RA-5 Guidance: Informational findings from a scanner are detailed as a returned result that holds no vulnerability risk or severity and for GovRAMP does not require an entry onto the POA&amp;M or entry onto the RET during any assessment phase.
Warning findings, on the other hand, are given a risk rating (low, moderate, high or critical) by the scanning solution and should be treated like any other finding with a risk or severity rating for tracking purposes onto either the POA&amp;M or RET depending on when the findings originated (during assessments or during monthly continuous monitoring). If a warning is received during scanning, but further validation turns up no actual issue then this item should be categorized as a false positive. If this situation presents itself during an assessment phase (initial assessment, annual assessment or any SCR), follow guidance on how to report false positives in the Security Assessment Report (SAR). If this situation happens during monthly continuous monitoring, a deviation request will need to be submitted per the GovRAMP Vulnerability Deviation Request Form.
Warnings are commonly associated with scanning solutions that also perform compliance scans, and if the scanner reports a “warning” as part of the compliance scanning of a SP, follow guidance surrounding the tracking of compliance findings during either the assessment phases (initial assessment, annual assessment or any SCR) or monthly continuous monitoring as it applies. Guidance on compliance scan findings can be found by searching on “Tracking of Compliance Scans” in FAQs.
</t>
  </si>
  <si>
    <t xml:space="preserve">• Procedures addressing vulnerability scanning
• Plan of Actions &amp; Milestones report
• Screenshots or reports from vulnerability scanning (web application and OS) tool ex: Nessus, Tenable.sc, or Qualys for three prior (3) months
• Evidence that the scanning tool(s) used facilitates interpolarity among other tools (SCAP validation, uses CVE, OVAL, CWE, CVSS - see NIST discussion (Column I) for more detail)
• Ticket or change request to remediate a vulnerability recently discovered by scanning tool
• Email thread or confirmation of a remediation process taking place after receiving notification of vulnerabilities
• Evidence of analysis of vulnerability scan reports and vulnerability monitoring (reporting, dashboards, regular meetings to discuss vulnerabilities)
• Documentation or screenshots of vulnerability scanning tool configuration settings showing how the organization is set up to receive and implement updates for new vulnerabilities
• Example tickets of vulnerability scan findings representing the CSP tracks vulnerability scan findings in the ticketing system so that personnel with appropriate access can review and track
• Evidence of meeting invitation to determine that CSP discusses vulnerabilities with relevant stakeholders
• Evidence that vulnerabilities are remediated in the required timelines (See Column J)
</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</si>
  <si>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</si>
  <si>
    <t>RA-05 (05)</t>
  </si>
  <si>
    <t>RA-5 (5)</t>
  </si>
  <si>
    <t>Vulnerability Monitoring and Scanning | Privileged Access</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</si>
  <si>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</si>
  <si>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</si>
  <si>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RA-5 (5)-1 [all components that support authentication] 
RA-5 (5)-2 [all scans]</t>
  </si>
  <si>
    <t>SC-07</t>
  </si>
  <si>
    <t>SYSTEM AND COMMUNICATIONS PROTECTION</t>
  </si>
  <si>
    <t>SC-7</t>
  </si>
  <si>
    <t>Boundary Protection</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</si>
  <si>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</si>
  <si>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SP 800-189 provides additional information on source address validation techniques to prevent ingress and egress of traffic with spoofed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</si>
  <si>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 xml:space="preserve">SC-7 (b) Guidance:   SC-7 (b) should be met by subnet isolation.  A subnetwork (subnet) is a physically or logically segmented section of a larger network defined at TCP/IP Layer 3, to both minimize traffic and, important for a GovRAMP Authorization, add a crucial layer of network isolation. Subnets are distinct from VLANs (Layer 2), security groups, and VPCs and are specifically required to satisfy SC-7 part b and other controls.  </t>
  </si>
  <si>
    <t>• Procedures addressing boundary protection
• List of internal key boundaries of the system
• Network architecture or data flow diagram(s) which depict a visual representation of network architecture showing ingress/egress points, network segmentation, and the locations of key internal managed interfaces.
• Example of inbound/outbound communications traffic filtered via the source and destination to only authorized/allowed addresses and included a rule to deny all/permit by exception. 
• Example of security groups to reflect  traffic was filtered via the source and destination to only authorized/allowed addresses and included a rule to deny all/permit by exception.
• Boundary protection device (firewall, IDS, IPS, WAF, etc.) configuration settings</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</si>
  <si>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</si>
  <si>
    <t>SC-07 (03)</t>
  </si>
  <si>
    <t>SC-7 (3)</t>
  </si>
  <si>
    <t>Boundary Protection | Access Points</t>
  </si>
  <si>
    <t>Limit the number of external network connections to the system.</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</si>
  <si>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</si>
  <si>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 Network diagram(s) which depict a visual representation showing external ingress/egress points
• Example of inbound communications traffic filtered via the source and destination to only authorized/allowed addresses and included a rule to deny all/permit by exception
• Example of security groups to reflect  traffic was filtered via the source and destination to only authorized/allowed addresses and included a rule to deny all/permit by exception
• Screenshots of rules and configuration settings for inbound connections from boundary protection devices</t>
  </si>
  <si>
    <t>SC-28</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</si>
  <si>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</si>
  <si>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</si>
  <si>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</si>
  <si>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SC-28 [confidentiality AND integrity]</t>
  </si>
  <si>
    <t>SC-28 Guidance: The organization supports the capability to use cryptographic mechanisms to protect information at rest. 
SC-28 Guidance: When leveraging encryption from underlying IaaS/PaaS: While some IaaS/PaaS services provide encryption by default, many require encryption to be configured, and enabled by the customer. The SP has the responsibility to verify encryption is properly configured.  
SC-28 Guidance: Note that this enhancement requires the use of cryptography in accordance with SC-13.</t>
  </si>
  <si>
    <t>• Procedures addressing the protection of information at rest
• Screenshots showing database encryption, backup encryption, hard drive encryption</t>
  </si>
  <si>
    <t>SI-02</t>
  </si>
  <si>
    <t>SYSTEM AND INFORMATION INTEGRITY</t>
  </si>
  <si>
    <t>SI-2</t>
  </si>
  <si>
    <t>Flaw Remediation</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</si>
  <si>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</si>
  <si>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</si>
  <si>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SI-2 (c) [within thirty (30) days of release of updates]</t>
  </si>
  <si>
    <t>• Procedures addressing flaw remediation
• Procedures addressing configuration management
• Configuration Management Plan
• Both dynamic and static web application scan results
• Infrastructure scan results
• Documentation on how patches are tested prior to release to production
• Latest POA&amp;M report, including “closed” tab
• List of flaws and vulnerabilities potentially affecting the system
• List of recent security flaw remediation actions performed on the system (e.g., list of installed patches, service packs, hot fixes, and other software updates to correct system flaws)
• Test results from the installation of software and firmware updates to correct system flaws
• Installation/change control records for security-relevant software and firmware updates
• Evidence of vendor patch management tool</t>
  </si>
  <si>
    <t>SI-02 (02)</t>
  </si>
  <si>
    <t>SI-2 (2)</t>
  </si>
  <si>
    <t>Flaw Remediation | Automated Flaw Remediation Status</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</si>
  <si>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</si>
  <si>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</si>
  <si>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 xml:space="preserve">SI-2 (2)-2 [at least monthly] 
</t>
  </si>
  <si>
    <t>• Evidence of automated tools used in patch management.
• Evidence of an automated update tracking system for vendor patching.
• History (log) of vendor patch installation for last three (3) months.</t>
  </si>
  <si>
    <t>SI-03</t>
  </si>
  <si>
    <t>SI-3</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</si>
  <si>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</si>
  <si>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</si>
  <si>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 signature-based technologies. Non 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</si>
  <si>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SI-3 (a) [signature based and non-signature based]
SI-3 (c) (1)-1 [at least weekly] 
SI-3 (c) (1)-2 [to include endpoints and network entry and exit points]
SI-3 (c) (2)-1 [to include blocking and quarantining malicious code]
SI-3 (c) (2)-2 [administrator or defined security personnel near-realtime]</t>
  </si>
  <si>
    <t>SI-04</t>
  </si>
  <si>
    <t>SI-4</t>
  </si>
  <si>
    <t>System Monitoring</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</si>
  <si>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</si>
  <si>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 (7), AC-2 (12) (a), AC-17 (1), AU-13, AU-13 (1), AU-13 (2), CM-3f, CM-6d, MA-3a, MA-4a, SC-5 (3) (b), SC-7a, SC-7 (24) (b),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</si>
  <si>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 xml:space="preserve">SI-4 Guidance: See US-CERT Incident Response Reporting Guidelines. </t>
  </si>
  <si>
    <t>• Procedures addressing system monitoring tools and techniques
• Configuration information (screenshots) for Web Application Firewall (WAF). Network Intrusion Prevention System (NIPS), and/or Host Intrusion Prevention System (HIPS)
• Evidence of log review for unauthorized access to the system
• Evidence of internal monitoring capability
• Locations within the system where monitoring devices are deployed
• Evidence of detected events or anomalies
• Evidence of ability to adjust monitoring levels when there is a change to risk posture
• Evidence of legal opinion regarding system monitoring activities
• Evidence of alerts received from monitoring systems
• Evidence of sharing monitoring information with other organizational personnel (outside of security)</t>
  </si>
  <si>
    <r>
      <rPr>
        <b/>
        <sz val="10"/>
        <color theme="1"/>
        <rFont val="Bahnschrift"/>
        <family val="2"/>
      </rPr>
      <t>(a):</t>
    </r>
    <r>
      <rPr>
        <sz val="10"/>
        <color theme="1"/>
        <rFont val="Bahnschrift"/>
        <family val="2"/>
      </rPr>
      <t xml:space="preserve"> </t>
    </r>
    <r>
      <rPr>
        <b/>
        <sz val="10"/>
        <color theme="1"/>
        <rFont val="Bahnschrift"/>
        <family val="2"/>
      </rPr>
      <t xml:space="preserve">
(b):</t>
    </r>
    <r>
      <rPr>
        <sz val="10"/>
        <color theme="1"/>
        <rFont val="Bahnschrift"/>
        <family val="2"/>
      </rPr>
      <t xml:space="preserve"> </t>
    </r>
    <r>
      <rPr>
        <b/>
        <sz val="10"/>
        <color theme="1"/>
        <rFont val="Bahnschrift"/>
        <family val="2"/>
      </rPr>
      <t xml:space="preserve">
(c):</t>
    </r>
    <r>
      <rPr>
        <sz val="10"/>
        <color theme="1"/>
        <rFont val="Bahnschrift"/>
        <family val="2"/>
      </rPr>
      <t xml:space="preserve"> </t>
    </r>
    <r>
      <rPr>
        <b/>
        <sz val="10"/>
        <color theme="1"/>
        <rFont val="Bahnschrift"/>
        <family val="2"/>
      </rPr>
      <t xml:space="preserve">
(d):</t>
    </r>
    <r>
      <rPr>
        <sz val="10"/>
        <color theme="1"/>
        <rFont val="Bahnschrift"/>
        <family val="2"/>
      </rPr>
      <t xml:space="preserve"> </t>
    </r>
    <r>
      <rPr>
        <b/>
        <sz val="10"/>
        <color theme="1"/>
        <rFont val="Bahnschrift"/>
        <family val="2"/>
      </rPr>
      <t xml:space="preserve">
(e):</t>
    </r>
    <r>
      <rPr>
        <sz val="10"/>
        <color theme="1"/>
        <rFont val="Bahnschrift"/>
        <family val="2"/>
      </rPr>
      <t xml:space="preserve"> </t>
    </r>
    <r>
      <rPr>
        <b/>
        <sz val="10"/>
        <color theme="1"/>
        <rFont val="Bahnschrift"/>
        <family val="2"/>
      </rPr>
      <t xml:space="preserve">
(f):</t>
    </r>
    <r>
      <rPr>
        <sz val="10"/>
        <color theme="1"/>
        <rFont val="Bahnschrift"/>
        <family val="2"/>
      </rPr>
      <t xml:space="preserve"> </t>
    </r>
    <r>
      <rPr>
        <b/>
        <sz val="10"/>
        <color theme="1"/>
        <rFont val="Bahnschrift"/>
        <family val="2"/>
      </rPr>
      <t xml:space="preserve">
(g):</t>
    </r>
    <r>
      <rPr>
        <sz val="10"/>
        <color theme="1"/>
        <rFont val="Bahnschrift"/>
        <family val="2"/>
      </rPr>
      <t xml:space="preserve"> </t>
    </r>
  </si>
  <si>
    <t>SI-04 (04)</t>
  </si>
  <si>
    <t>SI-4 (4)</t>
  </si>
  <si>
    <t>System Monitoring | Inbound and Outbound Communications Traffic</t>
  </si>
  <si>
    <t>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</si>
  <si>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</si>
  <si>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SI-4 (4) (b)-1 [continuously]</t>
  </si>
  <si>
    <t>• Evidence of definition of unusual or unauthorized activities or conditions for inbound and outbound communications traffic. This may include WAF, HIPS, and/or NIPs blocking rules
• Evidence of frequency of log reviews or evidence of real-time alerting upon blocking events
• Example of logs forwarded to the SIEM and configured to alert system administrators when unusual or unauthorized activities are detected
• Evidence of administrators investigating/analyzing alerts regarding unusual or unauthorized activity</t>
  </si>
  <si>
    <t>SI-07</t>
  </si>
  <si>
    <t>SI-7</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</si>
  <si>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</si>
  <si>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</si>
  <si>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</si>
  <si>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 Procedures addressing software, firmware, and information integrity
• Integrity verification tools and associated documentation
• Audit records generated or triggered by integrity verification tools
• Screenshots of integrity-checking configuration/mechanisms.  (Examples:  TripWire, Trellix Solidcore)
• Email thread, helpdesk ticket, or alert triggered from unauthorized change occurring to software, firmware, or data that details actions taken</t>
  </si>
  <si>
    <t>SI-07 (07)</t>
  </si>
  <si>
    <t>SI-7 (7)</t>
  </si>
  <si>
    <t>Software, Firmware, and Information Integrity | Integration of Detection and Response</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</si>
  <si>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</si>
  <si>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</si>
  <si>
    <t>• Evidence of Incident Response Plan (IRP) activation following detection of unauthorized change
• Incident Response Plan (IRP)
• Section of IRP that addresses and defines unauthorized changes and how they are monitored and addressed</t>
  </si>
  <si>
    <t>Control ID</t>
  </si>
  <si>
    <t>Assessment Procedure</t>
  </si>
  <si>
    <t>Assessment Objective</t>
  </si>
  <si>
    <t>Assessment Parameter</t>
  </si>
  <si>
    <t>Assessment Result</t>
  </si>
  <si>
    <t>AC-02a.[01][02]</t>
  </si>
  <si>
    <t>Determine if account types allowed and specifically prohibited for use within the system are defined and documented</t>
  </si>
  <si>
    <t>AC-02b.</t>
  </si>
  <si>
    <t>Determine if account managers are assigned</t>
  </si>
  <si>
    <t>AC-02c.</t>
  </si>
  <si>
    <r>
      <t xml:space="preserve">Determine if </t>
    </r>
    <r>
      <rPr>
        <i/>
        <sz val="10"/>
        <color rgb="FF444444"/>
        <rFont val="Bahnschrift"/>
        <family val="2"/>
      </rPr>
      <t>[organization-defined prerequisites and criteria]</t>
    </r>
    <r>
      <rPr>
        <sz val="10"/>
        <color rgb="FF444444"/>
        <rFont val="Bahnschrift"/>
        <family val="2"/>
      </rPr>
      <t xml:space="preserve"> for group and role membership are required</t>
    </r>
  </si>
  <si>
    <t>Service Provider defined prerequisites and criteria</t>
  </si>
  <si>
    <t>AC-02d.</t>
  </si>
  <si>
    <r>
      <t>Determine if:
 - authorized users of the system are specified;
 - group and role membership are specified;
 - access authorizations (i.e., privileges) are specified for each account;
 -</t>
    </r>
    <r>
      <rPr>
        <i/>
        <sz val="10"/>
        <color rgb="FF444444"/>
        <rFont val="Bahnschrift"/>
        <family val="2"/>
      </rPr>
      <t xml:space="preserve"> [organization-defined attributes (as required)]</t>
    </r>
    <r>
      <rPr>
        <sz val="10"/>
        <color rgb="FF444444"/>
        <rFont val="Bahnschrift"/>
        <family val="2"/>
      </rPr>
      <t xml:space="preserve"> are specified for each account</t>
    </r>
  </si>
  <si>
    <t>Service Provider defined attributes</t>
  </si>
  <si>
    <t>AC-02e.</t>
  </si>
  <si>
    <r>
      <t xml:space="preserve">Determine if approvals are required by </t>
    </r>
    <r>
      <rPr>
        <i/>
        <sz val="10"/>
        <color rgb="FF444444"/>
        <rFont val="Bahnschrift"/>
        <family val="2"/>
      </rPr>
      <t xml:space="preserve">[organization-defined personnel or roles] </t>
    </r>
    <r>
      <rPr>
        <sz val="10"/>
        <color rgb="FF444444"/>
        <rFont val="Bahnschrift"/>
        <family val="2"/>
      </rPr>
      <t>for requests to create accounts</t>
    </r>
  </si>
  <si>
    <t>Service Provider defined personnel or roles</t>
  </si>
  <si>
    <t>AC-02f.</t>
  </si>
  <si>
    <r>
      <t xml:space="preserve">Determine if accounts are created, enabled, modified, disabled, and removed in accordance with </t>
    </r>
    <r>
      <rPr>
        <i/>
        <sz val="10"/>
        <color rgb="FF444444"/>
        <rFont val="Bahnschrift"/>
        <family val="2"/>
      </rPr>
      <t>[organization-defined policy, procedures, prerequisites, and criteria]</t>
    </r>
  </si>
  <si>
    <t>Service Provider defined policy, procedures, prerequisites, and criteria</t>
  </si>
  <si>
    <t>AC-02g.</t>
  </si>
  <si>
    <t>Determine if the use of accounts is monitored</t>
  </si>
  <si>
    <t>AC-02h.</t>
  </si>
  <si>
    <r>
      <t xml:space="preserve">Determine if account managers and </t>
    </r>
    <r>
      <rPr>
        <i/>
        <sz val="10"/>
        <color rgb="FF444444"/>
        <rFont val="Bahnschrift"/>
        <family val="2"/>
      </rPr>
      <t>[organization-defined personnel or roles]</t>
    </r>
    <r>
      <rPr>
        <sz val="10"/>
        <color rgb="FF444444"/>
        <rFont val="Bahnschrift"/>
        <family val="2"/>
      </rPr>
      <t xml:space="preserve"> are notified within </t>
    </r>
    <r>
      <rPr>
        <i/>
        <sz val="10"/>
        <color rgb="FF444444"/>
        <rFont val="Bahnschrift"/>
        <family val="2"/>
      </rPr>
      <t>[organization-defined time period]</t>
    </r>
    <r>
      <rPr>
        <sz val="10"/>
        <color rgb="FF444444"/>
        <rFont val="Bahnschrift"/>
        <family val="2"/>
      </rPr>
      <t xml:space="preserve"> when accounts are no longer required, within </t>
    </r>
    <r>
      <rPr>
        <i/>
        <sz val="10"/>
        <color rgb="FF444444"/>
        <rFont val="Bahnschrift"/>
        <family val="2"/>
      </rPr>
      <t>[organization-defined time period]</t>
    </r>
    <r>
      <rPr>
        <sz val="10"/>
        <color rgb="FF444444"/>
        <rFont val="Bahnschrift"/>
        <family val="2"/>
      </rPr>
      <t xml:space="preserve"> when users are terminated/transferred, and within </t>
    </r>
    <r>
      <rPr>
        <i/>
        <sz val="10"/>
        <color rgb="FF444444"/>
        <rFont val="Bahnschrift"/>
        <family val="2"/>
      </rPr>
      <t xml:space="preserve">[organization-defined time period] </t>
    </r>
    <r>
      <rPr>
        <sz val="10"/>
        <color rgb="FF444444"/>
        <rFont val="Bahnschrift"/>
        <family val="2"/>
      </rPr>
      <t>when system usage or the need to know changes for an individual</t>
    </r>
  </si>
  <si>
    <t>Service Provider defined personnel or roles; twenty-four (24) hours; eight (8) hours; eight (8) hours</t>
  </si>
  <si>
    <t>AC-02i.01</t>
  </si>
  <si>
    <t>Determine if access to the system is authorized based on a valid access authorization</t>
  </si>
  <si>
    <t>AC-02i.02</t>
  </si>
  <si>
    <t>Determine if access to the system is authorized based on intended system usage</t>
  </si>
  <si>
    <t>AC-02i.03</t>
  </si>
  <si>
    <r>
      <t xml:space="preserve">Determine if access to the system is authorized based on </t>
    </r>
    <r>
      <rPr>
        <i/>
        <sz val="10"/>
        <color rgb="FF444444"/>
        <rFont val="Bahnschrift"/>
        <family val="2"/>
      </rPr>
      <t>[organization-defined attributes]</t>
    </r>
  </si>
  <si>
    <t>AC-02j.</t>
  </si>
  <si>
    <r>
      <t xml:space="preserve">Determine if accounts are reviewed for compliance with account management requirements </t>
    </r>
    <r>
      <rPr>
        <i/>
        <sz val="10"/>
        <color rgb="FF444444"/>
        <rFont val="Bahnschrift"/>
        <family val="2"/>
      </rPr>
      <t>[organization-defined frequency]</t>
    </r>
  </si>
  <si>
    <t>quarterly for privileged access; annually for non-privileged access</t>
  </si>
  <si>
    <t>AC-02k.[01][02]</t>
  </si>
  <si>
    <t>Determine if a process is established and implemented for changing shared or group account authenticators (if deployed) when individuals are removed from the group</t>
  </si>
  <si>
    <t>AC-02l.</t>
  </si>
  <si>
    <t>Determine if account management processes are aligned with personnel termination and transfer processes</t>
  </si>
  <si>
    <t>Automated System Account Management</t>
  </si>
  <si>
    <t>AC-02(01)</t>
  </si>
  <si>
    <r>
      <t xml:space="preserve">Determine if the management of system accounts is supported using </t>
    </r>
    <r>
      <rPr>
        <i/>
        <sz val="10"/>
        <color rgb="FF444444"/>
        <rFont val="Bahnschrift"/>
        <family val="2"/>
      </rPr>
      <t>[organization-defined automated mechanisms]</t>
    </r>
  </si>
  <si>
    <t>Service Provider defined automated mechanisms</t>
  </si>
  <si>
    <t>Privileged User Accounts</t>
  </si>
  <si>
    <t>AC-02(07)(a)</t>
  </si>
  <si>
    <r>
      <t xml:space="preserve">Determine if privileged user accounts are established and administered in accordance with </t>
    </r>
    <r>
      <rPr>
        <i/>
        <sz val="10"/>
        <color rgb="FF444444"/>
        <rFont val="Bahnschrift"/>
        <family val="2"/>
      </rPr>
      <t>[Selection: role-based access scheme or attribute-based access scheme]</t>
    </r>
  </si>
  <si>
    <t>Service Provider defined value</t>
  </si>
  <si>
    <t>AC-02(07)(b)</t>
  </si>
  <si>
    <t>Determine if privileged role or attribute assignments are monitored</t>
  </si>
  <si>
    <t>AC-02(07)(c)</t>
  </si>
  <si>
    <t>Determine if changes to roles or attributes are monitored;</t>
  </si>
  <si>
    <t>AC-02(07)(d)</t>
  </si>
  <si>
    <t>Determine if access is revoked when privileged role or attribute assignments are no longer appropriate</t>
  </si>
  <si>
    <r>
      <t xml:space="preserve">Determine if approved authorizations are enforced for controlling the flow of information within the system and between connected systems based on </t>
    </r>
    <r>
      <rPr>
        <i/>
        <sz val="10"/>
        <color rgb="FF444444"/>
        <rFont val="Bahnschrift"/>
        <family val="2"/>
      </rPr>
      <t>[organization-defined information flow control policies]</t>
    </r>
  </si>
  <si>
    <t>Service Provider defined information flow control policies</t>
  </si>
  <si>
    <t>Determine if the principle of least privilege is employed, allowing only authorized accesses for users (or processes acting on behalf of users) that are necessary to accomplish assigned organizational tasks</t>
  </si>
  <si>
    <t>Non-privileged Access for Non security Functions</t>
  </si>
  <si>
    <t>AC-06(02)</t>
  </si>
  <si>
    <r>
      <t xml:space="preserve">Determine if users of system accounts (or roles) with access to </t>
    </r>
    <r>
      <rPr>
        <i/>
        <sz val="10"/>
        <color rgb="FF444444"/>
        <rFont val="Bahnschrift"/>
        <family val="2"/>
      </rPr>
      <t>[organization-defined security functions or security-relevant information]</t>
    </r>
    <r>
      <rPr>
        <sz val="10"/>
        <color rgb="FF444444"/>
        <rFont val="Bahnschrift"/>
        <family val="2"/>
      </rPr>
      <t xml:space="preserve"> are required to use non-privileged accounts or roles when accessing non-security functions</t>
    </r>
  </si>
  <si>
    <t>all security functions</t>
  </si>
  <si>
    <t>Prohibit Non-privileged Users from Executing Privileged Functions</t>
  </si>
  <si>
    <t>AC-06(10)</t>
  </si>
  <si>
    <t>Determine if non-privileged users are prevented from executing privileged functions</t>
  </si>
  <si>
    <t>AC-17a.</t>
  </si>
  <si>
    <t>Determine if:
 - usage restrictions are established and documented for each type of remote access allowed;
 - configuration/connection requirements are established and documented for each type of remote access allowed;
 - implementation guidance is established and documented for each type of remote access allowed</t>
  </si>
  <si>
    <t>AC-17b.</t>
  </si>
  <si>
    <t>Determine if each type of remote access to the system is authorized prior to allowing such connections</t>
  </si>
  <si>
    <t>Protection of Confidentiality and Integrity Using Encryption</t>
  </si>
  <si>
    <t>AC-17(02)</t>
  </si>
  <si>
    <t>Determine if cryptographic mechanisms are implemented to protect the confidentiality and integrity of remote access sessions</t>
  </si>
  <si>
    <t>AU-07a.</t>
  </si>
  <si>
    <t>Determine if an audit record reduction and report generation capability is provided and implemented that supports on-demand audit record review, analysis, and reporting requirements and after-the-fact investigations of incidents</t>
  </si>
  <si>
    <t>AU-07b.</t>
  </si>
  <si>
    <t>Determine if an audit record reduction and report generation capability is provided and implemented that does not alter the original content or time ordering of audit records</t>
  </si>
  <si>
    <t>Automatic Processing</t>
  </si>
  <si>
    <t>AU-07(01)</t>
  </si>
  <si>
    <r>
      <rPr>
        <sz val="10"/>
        <color rgb="FF444444"/>
        <rFont val="Arial"/>
        <family val="2"/>
      </rPr>
      <t>Determine if the capability to process, sort, and search audit records for events of interest based on [</t>
    </r>
    <r>
      <rPr>
        <i/>
        <sz val="10"/>
        <color rgb="FF444444"/>
        <rFont val="Arial"/>
        <family val="2"/>
      </rPr>
      <t>organization-defined fields within audit records</t>
    </r>
    <r>
      <rPr>
        <sz val="10"/>
        <color rgb="FF444444"/>
        <rFont val="Arial"/>
        <family val="2"/>
      </rPr>
      <t>] are provided and implemented</t>
    </r>
  </si>
  <si>
    <t>Service Provider defined fields within audit records</t>
  </si>
  <si>
    <r>
      <rPr>
        <sz val="10"/>
        <color rgb="FF444444"/>
        <rFont val="Arial"/>
        <family val="2"/>
      </rPr>
      <t>Determine if audit records are retained for [</t>
    </r>
    <r>
      <rPr>
        <i/>
        <sz val="10"/>
        <color rgb="FF444444"/>
        <rFont val="Arial"/>
        <family val="2"/>
      </rPr>
      <t>organization-defined time period consistent with records retention policy]</t>
    </r>
    <r>
      <rPr>
        <sz val="10"/>
        <color rgb="FF444444"/>
        <rFont val="Arial"/>
        <family val="2"/>
      </rPr>
      <t xml:space="preserve"> to provide support for after-the-fact investigations of incidents and to meet regulatory and organizational information retention requirements</t>
    </r>
  </si>
  <si>
    <t>a time period in compliance with M-21-31</t>
  </si>
  <si>
    <t>CM-02a.</t>
  </si>
  <si>
    <t>Determine if a current baseline configuration of the system is developed, documented and maintained under configuration control</t>
  </si>
  <si>
    <t>CM-02b.01</t>
  </si>
  <si>
    <r>
      <t xml:space="preserve">Determine if the baseline configuration of the system is reviewed and updated </t>
    </r>
    <r>
      <rPr>
        <i/>
        <sz val="10"/>
        <color rgb="FF444444"/>
        <rFont val="Bahnschrift"/>
        <family val="2"/>
      </rPr>
      <t>[in accordance with the organization-defined frequency]</t>
    </r>
  </si>
  <si>
    <t>at least annually and when a significant change occurs</t>
  </si>
  <si>
    <t>CM-02b.02</t>
  </si>
  <si>
    <r>
      <t xml:space="preserve">Determine if the baseline configuration of the system is reviewed and updated when required due to </t>
    </r>
    <r>
      <rPr>
        <i/>
        <sz val="10"/>
        <color rgb="FF444444"/>
        <rFont val="Bahnschrift"/>
        <family val="2"/>
      </rPr>
      <t>[organization-defined circumstances]</t>
    </r>
  </si>
  <si>
    <t>to include when directed by the SAC</t>
  </si>
  <si>
    <t>CM-02b.03</t>
  </si>
  <si>
    <t>Determine if the baseline configuration of the system is reviewed and updated when system components are installed or upgraded.</t>
  </si>
  <si>
    <t>Automation Support for Accuracy and Currency</t>
  </si>
  <si>
    <t>CM-02(02)</t>
  </si>
  <si>
    <r>
      <t xml:space="preserve">Determine if the currency, completeness, accuracy, availability of the baseline configuration of the system is maintained using </t>
    </r>
    <r>
      <rPr>
        <i/>
        <sz val="10"/>
        <color rgb="FF444444"/>
        <rFont val="Bahnschrift"/>
        <family val="2"/>
      </rPr>
      <t>[organization-defined automated mechanisms]</t>
    </r>
  </si>
  <si>
    <t>Determine if changes to the system are analyzed to determine potential security and privacy impacts prior to change implementation.</t>
  </si>
  <si>
    <t>Determine if physical and logical access restrictions associated with changes to the system are defined, documented, approved and enforced</t>
  </si>
  <si>
    <t>Automated Access Enforcement and Audit Records</t>
  </si>
  <si>
    <t>CM-05(01)(a)</t>
  </si>
  <si>
    <r>
      <t xml:space="preserve">Determine if access restrictions for change are enforced using </t>
    </r>
    <r>
      <rPr>
        <i/>
        <sz val="10"/>
        <color rgb="FF444444"/>
        <rFont val="Bahnschrift"/>
        <family val="2"/>
      </rPr>
      <t>[organization-defined automated mechanisms].</t>
    </r>
  </si>
  <si>
    <t>CM-05(01)(b)</t>
  </si>
  <si>
    <t>Determine if audit records of enforcement actions are automatically generated.</t>
  </si>
  <si>
    <t>Privilege Limitation for Production and Operation</t>
  </si>
  <si>
    <t>CM-05(05)(a)</t>
  </si>
  <si>
    <t>Determine if privileges to change system components and system-related information within a production or operational environment are limited</t>
  </si>
  <si>
    <t>CM-05(05)(b)</t>
  </si>
  <si>
    <t>Determine if privileges are reviewed and reevaluated [organization-defined frequency]</t>
  </si>
  <si>
    <t>at least quarterly</t>
  </si>
  <si>
    <t>CM-06a.</t>
  </si>
  <si>
    <r>
      <t xml:space="preserve">Determine if configuration settings that reflect the most restrictive mode consistent with operational requirements are established and documented for components employed within the system using </t>
    </r>
    <r>
      <rPr>
        <i/>
        <sz val="10"/>
        <color rgb="FF444444"/>
        <rFont val="Bahnschrift"/>
        <family val="2"/>
      </rPr>
      <t>[organization-defined common secure configurations]</t>
    </r>
  </si>
  <si>
    <t>DoD STIGs</t>
  </si>
  <si>
    <t>CM-06b.</t>
  </si>
  <si>
    <t>Determine if the configuration settings documented in CM-06a are implemented.</t>
  </si>
  <si>
    <t>CM-06c.</t>
  </si>
  <si>
    <r>
      <t xml:space="preserve">Determine if any deviations from established configuration settings for </t>
    </r>
    <r>
      <rPr>
        <i/>
        <sz val="10"/>
        <color rgb="FF444444"/>
        <rFont val="Bahnschrift"/>
        <family val="2"/>
      </rPr>
      <t>[organization-defined system components]</t>
    </r>
    <r>
      <rPr>
        <sz val="10"/>
        <color rgb="FF444444"/>
        <rFont val="Bahnschrift"/>
        <family val="2"/>
      </rPr>
      <t xml:space="preserve"> are identified, documented and approved based on </t>
    </r>
    <r>
      <rPr>
        <i/>
        <sz val="10"/>
        <color rgb="FF444444"/>
        <rFont val="Bahnschrift"/>
        <family val="2"/>
      </rPr>
      <t>[organization-defined operational requirements]</t>
    </r>
  </si>
  <si>
    <t>Service Provider defined system components; Service Provider defined operational requirements</t>
  </si>
  <si>
    <t>CM-06d.</t>
  </si>
  <si>
    <t>Determine if changes to the configuration settings are monitored and controlled in accordance with organizational policies and procedures</t>
  </si>
  <si>
    <t>Automated Management, Application, and Verification</t>
  </si>
  <si>
    <t>CM-06(01)</t>
  </si>
  <si>
    <r>
      <t>Determine if configuration settings for</t>
    </r>
    <r>
      <rPr>
        <i/>
        <sz val="10"/>
        <color rgb="FF444444"/>
        <rFont val="Bahnschrift"/>
        <family val="2"/>
      </rPr>
      <t xml:space="preserve"> [organization-defined system components for which to manage, apply, and verify]</t>
    </r>
    <r>
      <rPr>
        <sz val="10"/>
        <color rgb="FF444444"/>
        <rFont val="Bahnschrift"/>
        <family val="2"/>
      </rPr>
      <t xml:space="preserve"> are managed, applied and verified using </t>
    </r>
    <r>
      <rPr>
        <i/>
        <sz val="10"/>
        <color rgb="FF444444"/>
        <rFont val="Bahnschrift"/>
        <family val="2"/>
      </rPr>
      <t>[organization-defined automated mechanisms]</t>
    </r>
  </si>
  <si>
    <t>Service Provider defined system components; Service Provider defined automated mechanisms</t>
  </si>
  <si>
    <t>Determine if a configuration management plan for the system is developed, documented and implemented</t>
  </si>
  <si>
    <t>CM-09a.</t>
  </si>
  <si>
    <t>Determine if the configuration management plan addresses roles, responsibilities, and configuration management processes and procedures</t>
  </si>
  <si>
    <t>CM-09b.[01]</t>
  </si>
  <si>
    <t>Determine if the configuration management plan establishes a process for identifying configuration items throughout the system development life cycle.</t>
  </si>
  <si>
    <t>CM-09b.[02]</t>
  </si>
  <si>
    <t>Determine if the configuration management plan establishes a process for managing the configuration of the configuration items.</t>
  </si>
  <si>
    <t>CM-09c.[01]</t>
  </si>
  <si>
    <t>Determine if the configuration management plan defines the configuration items for the system.</t>
  </si>
  <si>
    <t>CM-09c.[02]</t>
  </si>
  <si>
    <r>
      <t>Determine if the configuration management plan places the configuration items under configuration management.</t>
    </r>
    <r>
      <rPr>
        <i/>
        <sz val="10"/>
        <color rgb="FF444444"/>
        <rFont val="Bahnschrift"/>
        <family val="2"/>
      </rPr>
      <t xml:space="preserve"> </t>
    </r>
  </si>
  <si>
    <t>CM-09d.</t>
  </si>
  <si>
    <r>
      <t>Determine if the configuration management plan is reviewed and approved by</t>
    </r>
    <r>
      <rPr>
        <i/>
        <sz val="10"/>
        <color rgb="FF444444"/>
        <rFont val="Bahnschrift"/>
        <family val="2"/>
      </rPr>
      <t xml:space="preserve"> [organization-defined personnel or roles].</t>
    </r>
  </si>
  <si>
    <t>CM-09e.</t>
  </si>
  <si>
    <t>Determine if the configuration management plan is protected from unauthorized disclosure and modification</t>
  </si>
  <si>
    <t>Identification and Authentication (Organizational Users)</t>
  </si>
  <si>
    <t>IA-02[01]</t>
  </si>
  <si>
    <t>Determine if organizational users are uniquely identified and authenticated</t>
  </si>
  <si>
    <t>IA-02[02]</t>
  </si>
  <si>
    <t>Determine if the unique identification of authenticated organizational users is associated with processes acting on behalf of those users</t>
  </si>
  <si>
    <t>Multi-factor Authentication to Privileged Accounts</t>
  </si>
  <si>
    <t>IA-02(01)</t>
  </si>
  <si>
    <t>Determine if multi-factor authentication is implemented for access to privileged accounts</t>
  </si>
  <si>
    <t>IA-05a.</t>
  </si>
  <si>
    <t>Determine if system authenticators are managed through the verification of the identity of the individual, group, role, service, or device receiving the authenticator as part of the initial authenticator distribution</t>
  </si>
  <si>
    <t>IA-05b.</t>
  </si>
  <si>
    <t>Determine if system authenticators are managed through the establishment of initial authenticator content for any authenticators issued by the organization</t>
  </si>
  <si>
    <t>IA-05c.</t>
  </si>
  <si>
    <t>Determine if system authenticators are managed to ensure that authenticators have sufficient strength of mechanism for their intended use</t>
  </si>
  <si>
    <t>IA-05d.</t>
  </si>
  <si>
    <t>Determine if system authenticators are managed through the establishment and implementation of administrative procedures for initial authenticator distribution; lost, compromised, or damaged authenticators; and the revocation of authenticators</t>
  </si>
  <si>
    <t>IA-05e.</t>
  </si>
  <si>
    <t>Determine if system authenticators are managed through the change of default authenticators prior to first use</t>
  </si>
  <si>
    <t>IA-05f.</t>
  </si>
  <si>
    <r>
      <t xml:space="preserve">Determine if system authenticators are managed through the change or refreshment of authenticators </t>
    </r>
    <r>
      <rPr>
        <i/>
        <sz val="10"/>
        <color rgb="FF444444"/>
        <rFont val="Bahnschrift"/>
        <family val="2"/>
      </rPr>
      <t>[organization-defined time period by authenticator type]</t>
    </r>
    <r>
      <rPr>
        <sz val="10"/>
        <color rgb="FF444444"/>
        <rFont val="Bahnschrift"/>
        <family val="2"/>
      </rPr>
      <t xml:space="preserve"> or when </t>
    </r>
    <r>
      <rPr>
        <i/>
        <sz val="10"/>
        <color rgb="FF444444"/>
        <rFont val="Bahnschrift"/>
        <family val="2"/>
      </rPr>
      <t>[organization-defined events]</t>
    </r>
    <r>
      <rPr>
        <sz val="10"/>
        <color rgb="FF444444"/>
        <rFont val="Bahnschrift"/>
        <family val="2"/>
      </rPr>
      <t xml:space="preserve"> occur</t>
    </r>
  </si>
  <si>
    <t>Service Provider defined time period by authenticator; Service Provider defined events</t>
  </si>
  <si>
    <t>IA-05g.</t>
  </si>
  <si>
    <t>Determine if system authenticators are managed through the protection of authenticator content from unauthorized disclosure and modification</t>
  </si>
  <si>
    <t>IA-05h.[01]</t>
  </si>
  <si>
    <t>Determine if system authenticators are managed through the requirement for individuals to take specific controls to protect authenticators</t>
  </si>
  <si>
    <t>IA-05h.[02]</t>
  </si>
  <si>
    <t>Determine if system authenticators are managed through the requirement for devices to implement specific controls to protect authenticators</t>
  </si>
  <si>
    <t>IA-05i.</t>
  </si>
  <si>
    <t>Determine if system authenticators are managed through the change of authenticators for group or role accounts when membership to those accounts changes</t>
  </si>
  <si>
    <t>Password-based Authentication</t>
  </si>
  <si>
    <t>IA-05(01)(a)</t>
  </si>
  <si>
    <r>
      <t>Determine if for password-based authentication, a list of commonly used, expected, or compromised passwords is maintained and updated</t>
    </r>
    <r>
      <rPr>
        <i/>
        <sz val="10"/>
        <color rgb="FF444444"/>
        <rFont val="Bahnschrift"/>
        <family val="2"/>
      </rPr>
      <t xml:space="preserve"> [organization-defined frequency]</t>
    </r>
    <r>
      <rPr>
        <sz val="10"/>
        <color rgb="FF444444"/>
        <rFont val="Bahnschrift"/>
        <family val="2"/>
      </rPr>
      <t xml:space="preserve"> and when organizational passwords are suspected to have been compromised directly or indirectly</t>
    </r>
  </si>
  <si>
    <t>see Additional FedRAMP Requirements / Guidance</t>
  </si>
  <si>
    <t>IA-05(01)(b)</t>
  </si>
  <si>
    <t>Determine if for password-based authentication when passwords are created or updated by users, the passwords are verified not to be found on the list of commonly used, expected, or compromised passwords in IA-05(01)(a)</t>
  </si>
  <si>
    <t>IA-05(01)(c)</t>
  </si>
  <si>
    <t>Determine if for password-based authentication, passwords are only transmitted over cryptographically protected channels</t>
  </si>
  <si>
    <t>IA-05(01)(d)</t>
  </si>
  <si>
    <t>Determine if for password-based authentication, passwords are stored using an approved salted key derivation function, preferably using a keyed hash</t>
  </si>
  <si>
    <t>IA-05(01)(e)</t>
  </si>
  <si>
    <t>Determine if for password-based authentication, immediate selection of a new password is required upon account recovery</t>
  </si>
  <si>
    <t>IA-05(01)(f)</t>
  </si>
  <si>
    <t>Determine if for password-based authentication, user selection of long passwords and passphrases is allowed, including spaces and all printable characters</t>
  </si>
  <si>
    <t>IA-05(01)(g)</t>
  </si>
  <si>
    <t>Determine if for password-based authentication, automated tools are employed to assist the user in selecting strong password authenticators</t>
  </si>
  <si>
    <t>IA-05(01)(h)</t>
  </si>
  <si>
    <r>
      <t xml:space="preserve">Determine if for password-based authentication, </t>
    </r>
    <r>
      <rPr>
        <i/>
        <sz val="10"/>
        <color rgb="FF444444"/>
        <rFont val="Bahnschrift"/>
        <family val="2"/>
      </rPr>
      <t xml:space="preserve">[organization-defined composition and complexity rules] </t>
    </r>
    <r>
      <rPr>
        <sz val="10"/>
        <color rgb="FF444444"/>
        <rFont val="Bahnschrift"/>
        <family val="2"/>
      </rPr>
      <t>are enforced</t>
    </r>
  </si>
  <si>
    <t>Service Provider defined composition and complexity rules</t>
  </si>
  <si>
    <t>IR-04a.[01]</t>
  </si>
  <si>
    <t>Determine if an incident handling capability for incidents is implemented that is consistent with the incident response plan</t>
  </si>
  <si>
    <t>IR-04a.[02]</t>
  </si>
  <si>
    <t>Determine if the incident handling capability for incidents includes preparation, detection and analysis, containment, eradication, and recovery</t>
  </si>
  <si>
    <t>IR-04b.</t>
  </si>
  <si>
    <t>Determine if incident handling activities are coordinated with contingency planning activities</t>
  </si>
  <si>
    <t>IR-04c.[01]</t>
  </si>
  <si>
    <t>Determine if lessons learned from ongoing incident handling activities are incorporated into incident response procedures, training, and testing</t>
  </si>
  <si>
    <t>IR-04c.[02]</t>
  </si>
  <si>
    <t>Determine if the changes resulting from the incorporated lessons learned are implemented accordingly</t>
  </si>
  <si>
    <t>IR-04d.</t>
  </si>
  <si>
    <t>Determine if the rigor, intensity, scope, and results of incident handling activities is comparable and predictable across the organization</t>
  </si>
  <si>
    <t>Automated Incident Handling Processes</t>
  </si>
  <si>
    <t>IR-04(01)</t>
  </si>
  <si>
    <r>
      <t xml:space="preserve">Determine if the incident handling process is supported using </t>
    </r>
    <r>
      <rPr>
        <i/>
        <sz val="10"/>
        <color theme="1"/>
        <rFont val="Bahnschrift"/>
        <family val="2"/>
      </rPr>
      <t>[organization-defined automated mechanisms]</t>
    </r>
  </si>
  <si>
    <t>MA-03a.</t>
  </si>
  <si>
    <t>Determine if the use of system maintenance tools is approved, controlled, and monitored</t>
  </si>
  <si>
    <t>MA-03b.</t>
  </si>
  <si>
    <r>
      <t xml:space="preserve">Determine if previously approved system maintenance tools are reviewed </t>
    </r>
    <r>
      <rPr>
        <i/>
        <sz val="10"/>
        <color rgb="FF444444"/>
        <rFont val="Bahnschrift"/>
        <family val="2"/>
      </rPr>
      <t>[in accordance with the organization-defined frequency]</t>
    </r>
  </si>
  <si>
    <t>at least annually</t>
  </si>
  <si>
    <t>RA-05a.</t>
  </si>
  <si>
    <r>
      <t xml:space="preserve">Determine if systems and hosted applications are monitored and scanned for vulnerabilities:
</t>
    </r>
    <r>
      <rPr>
        <i/>
        <sz val="10"/>
        <color rgb="FF444444"/>
        <rFont val="Bahnschrift"/>
        <family val="2"/>
      </rPr>
      <t>-</t>
    </r>
    <r>
      <rPr>
        <sz val="10"/>
        <color rgb="FF444444"/>
        <rFont val="Bahnschrift"/>
        <family val="2"/>
      </rPr>
      <t xml:space="preserve">at </t>
    </r>
    <r>
      <rPr>
        <i/>
        <sz val="10"/>
        <color rgb="FF444444"/>
        <rFont val="Bahnschrift"/>
        <family val="2"/>
      </rPr>
      <t>[organization-defined frequency and/or randomly in accordance with organization-defined process];
-</t>
    </r>
    <r>
      <rPr>
        <sz val="10"/>
        <color rgb="FF444444"/>
        <rFont val="Bahnschrift"/>
        <family val="2"/>
      </rPr>
      <t>when new vulnerabilities potentially affecting the system are identified and reported</t>
    </r>
  </si>
  <si>
    <t>monthly operating system/infrastructure; monthly web applications (including APIs) and databases</t>
  </si>
  <si>
    <t>RA-05b.</t>
  </si>
  <si>
    <t>Determine if vulnerability monitoring tools and techniques are employed to facilitate interoperability among tools</t>
  </si>
  <si>
    <t>RA-05b.01.02.03</t>
  </si>
  <si>
    <t>Determine if vulnerability monitoring tools and techniques use standards: 
-for enumeration in regards to platforms, software flaws, and improper configurations
-for formatting checklists and test procedures 
-for measuring vulnerability impact</t>
  </si>
  <si>
    <t>RA-05c.</t>
  </si>
  <si>
    <t>Determine if vulnerability scan reports and results from vulnerability monitoring are analyzed</t>
  </si>
  <si>
    <t>RA-05d.</t>
  </si>
  <si>
    <r>
      <t xml:space="preserve">Determine if legitimate vulnerabilities are remediated </t>
    </r>
    <r>
      <rPr>
        <i/>
        <sz val="10"/>
        <color rgb="FF444444"/>
        <rFont val="Bahnschrift"/>
        <family val="2"/>
      </rPr>
      <t xml:space="preserve">[organization-defined response times] </t>
    </r>
    <r>
      <rPr>
        <sz val="10"/>
        <color rgb="FF444444"/>
        <rFont val="Bahnschrift"/>
        <family val="2"/>
      </rPr>
      <t>in accordance with an organizational assessment of risk</t>
    </r>
  </si>
  <si>
    <t>high-risk vulnerabilities mitigated within thirty (30) days from date of discovery; moderate-risk vulnerabilities mitigated within ninety (90) days from date of discovery; low risk vulnerabilities mitigated within one hundred and eighty (180) days from date of discovery</t>
  </si>
  <si>
    <t>RA-05e.</t>
  </si>
  <si>
    <r>
      <t xml:space="preserve">Determine if information obtained from the vulnerability monitoring process and control assessments is shared with </t>
    </r>
    <r>
      <rPr>
        <i/>
        <sz val="10"/>
        <color rgb="FF444444"/>
        <rFont val="Bahnschrift"/>
        <family val="2"/>
      </rPr>
      <t>[organization-defined personnel or roles]</t>
    </r>
    <r>
      <rPr>
        <sz val="10"/>
        <color rgb="FF444444"/>
        <rFont val="Bahnschrift"/>
        <family val="2"/>
      </rPr>
      <t xml:space="preserve"> to help eliminate similar vulnerabilities in other systems</t>
    </r>
  </si>
  <si>
    <t>RA-05f.</t>
  </si>
  <si>
    <t>Determine if vulnerability monitoring tools that include the capability to readily update the vulnerabilities to be scanned are employed</t>
  </si>
  <si>
    <t>Privileged Access</t>
  </si>
  <si>
    <t>RA-05(05)</t>
  </si>
  <si>
    <r>
      <t xml:space="preserve">Determine if privileged access authorization is implemented to </t>
    </r>
    <r>
      <rPr>
        <i/>
        <sz val="10"/>
        <color rgb="FF444444"/>
        <rFont val="Bahnschrift"/>
        <family val="2"/>
      </rPr>
      <t>[organization-defined system components]</t>
    </r>
    <r>
      <rPr>
        <sz val="10"/>
        <color rgb="FF444444"/>
        <rFont val="Bahnschrift"/>
        <family val="2"/>
      </rPr>
      <t xml:space="preserve"> for </t>
    </r>
    <r>
      <rPr>
        <i/>
        <sz val="10"/>
        <color rgb="FF444444"/>
        <rFont val="Bahnschrift"/>
        <family val="2"/>
      </rPr>
      <t>[organization-defined vulnerability scanning activities]</t>
    </r>
  </si>
  <si>
    <t>all components that support authentication; all scans</t>
  </si>
  <si>
    <t>SC-07a.[01][02]</t>
  </si>
  <si>
    <t>Determine if communications at external managed interfaces to the system are monitored and controlled</t>
  </si>
  <si>
    <t>SC-07a.[03][04]</t>
  </si>
  <si>
    <t>Determine if communications at key internal managed interfaces within the system are monitored and controlled</t>
  </si>
  <si>
    <t>SC-07b</t>
  </si>
  <si>
    <r>
      <t xml:space="preserve">Determine if subnetworks for publicly accessible system components are </t>
    </r>
    <r>
      <rPr>
        <i/>
        <sz val="10"/>
        <color rgb="FF444444"/>
        <rFont val="Bahnschrift"/>
        <family val="2"/>
      </rPr>
      <t>[organization-defined physically; logically]</t>
    </r>
    <r>
      <rPr>
        <sz val="10"/>
        <color rgb="FF444444"/>
        <rFont val="Bahnschrift"/>
        <family val="2"/>
      </rPr>
      <t xml:space="preserve"> separated from internal organizational networks</t>
    </r>
  </si>
  <si>
    <t>see Additional GovRAMP Requirements / Guidance</t>
  </si>
  <si>
    <t>SC-07c</t>
  </si>
  <si>
    <t>Determine if external networks or systems are only connected to through managed interfaces consisting of boundary protection devices arranged in accordance with an organizational security and privacy architecture</t>
  </si>
  <si>
    <t>Access Points</t>
  </si>
  <si>
    <t>SC-07(03)</t>
  </si>
  <si>
    <t>Determine if the number of external network connections to the system is limited</t>
  </si>
  <si>
    <r>
      <t xml:space="preserve">Determine if the </t>
    </r>
    <r>
      <rPr>
        <i/>
        <sz val="10"/>
        <color rgb="FF444444"/>
        <rFont val="Bahnschrift"/>
        <family val="2"/>
      </rPr>
      <t>[organization-defined confidentiality; integrity of organization-defined information at rest]</t>
    </r>
    <r>
      <rPr>
        <sz val="10"/>
        <color rgb="FF444444"/>
        <rFont val="Bahnschrift"/>
        <family val="2"/>
      </rPr>
      <t xml:space="preserve"> is/are protected</t>
    </r>
  </si>
  <si>
    <t>confidentiality and integrity</t>
  </si>
  <si>
    <t>SI-02a.</t>
  </si>
  <si>
    <t>Determine if system flaws are identified, reported and corrected</t>
  </si>
  <si>
    <t>SI-02b.</t>
  </si>
  <si>
    <t>Determine if software and firmware updates related to flaw remediation are tested for effectiveness and potential side effects before installation</t>
  </si>
  <si>
    <t>SI-02c.</t>
  </si>
  <si>
    <r>
      <t>Determine if security-relevant software and firmware updates are installed within</t>
    </r>
    <r>
      <rPr>
        <i/>
        <sz val="10"/>
        <color rgb="FF444444"/>
        <rFont val="Bahnschrift"/>
        <family val="2"/>
      </rPr>
      <t xml:space="preserve"> [organization-defined time period]</t>
    </r>
    <r>
      <rPr>
        <sz val="10"/>
        <color rgb="FF444444"/>
        <rFont val="Bahnschrift"/>
        <family val="2"/>
      </rPr>
      <t xml:space="preserve"> of the release of the updates</t>
    </r>
  </si>
  <si>
    <t>within thirty (30) days of release of updates</t>
  </si>
  <si>
    <t>SI-02d.</t>
  </si>
  <si>
    <t>Determine if flaw remediation is incorporated into the organizational configuration management process</t>
  </si>
  <si>
    <t>Automated Flaw Remediation Status</t>
  </si>
  <si>
    <t>SI-02(02)</t>
  </si>
  <si>
    <r>
      <t>Determine if system components have applicable security-relevant software and firmware updates installed</t>
    </r>
    <r>
      <rPr>
        <i/>
        <sz val="10"/>
        <color rgb="FF444444"/>
        <rFont val="Bahnschrift"/>
        <family val="2"/>
      </rPr>
      <t xml:space="preserve"> [organization-defined frequency]</t>
    </r>
    <r>
      <rPr>
        <sz val="10"/>
        <color rgb="FF444444"/>
        <rFont val="Bahnschrift"/>
        <family val="2"/>
      </rPr>
      <t xml:space="preserve"> using </t>
    </r>
    <r>
      <rPr>
        <i/>
        <sz val="10"/>
        <color rgb="FF444444"/>
        <rFont val="Bahnschrift"/>
        <family val="2"/>
      </rPr>
      <t>[organization-defined automated mechanisms]</t>
    </r>
  </si>
  <si>
    <t>at least monthly</t>
  </si>
  <si>
    <t>SI-03a.</t>
  </si>
  <si>
    <r>
      <t xml:space="preserve">Determine if </t>
    </r>
    <r>
      <rPr>
        <i/>
        <sz val="10"/>
        <color rgb="FF444444"/>
        <rFont val="Bahnschrift"/>
        <family val="2"/>
      </rPr>
      <t>[signature based; non-signature-based]</t>
    </r>
    <r>
      <rPr>
        <sz val="10"/>
        <color rgb="FF444444"/>
        <rFont val="Bahnschrift"/>
        <family val="2"/>
      </rPr>
      <t xml:space="preserve"> malicious code protection mechanisms are implemented at system entry and exit points to detect and eradicate malicious code</t>
    </r>
  </si>
  <si>
    <t>signature based and non-signature-based</t>
  </si>
  <si>
    <t>SI-03b.</t>
  </si>
  <si>
    <t>Determine if malicious code protection mechanisms are updated automatically as new releases are available in accordance with organizational configuration management policy and procedures</t>
  </si>
  <si>
    <t>SI-03c.01[01]</t>
  </si>
  <si>
    <r>
      <t>Determine if malicious code protection mechanisms are configured to perform periodic scans of the system</t>
    </r>
    <r>
      <rPr>
        <i/>
        <sz val="10"/>
        <color rgb="FF444444"/>
        <rFont val="Bahnschrift"/>
        <family val="2"/>
      </rPr>
      <t xml:space="preserve"> [organization-defined frequency]</t>
    </r>
  </si>
  <si>
    <t>at least weekly</t>
  </si>
  <si>
    <t>SI-03c.01[02]</t>
  </si>
  <si>
    <r>
      <t>Determine if malicious code protection mechanisms are configured to perform real-time scans of files from external sources at</t>
    </r>
    <r>
      <rPr>
        <i/>
        <sz val="10"/>
        <color rgb="FF444444"/>
        <rFont val="Bahnschrift"/>
        <family val="2"/>
      </rPr>
      <t xml:space="preserve"> [organization-defined endpoint; network entry and exit points] </t>
    </r>
    <r>
      <rPr>
        <sz val="10"/>
        <color rgb="FF444444"/>
        <rFont val="Bahnschrift"/>
        <family val="2"/>
      </rPr>
      <t>as the files are downloaded, opened, or executed in accordance with organizational policy</t>
    </r>
  </si>
  <si>
    <t>to include endpoints and network entry and exit points</t>
  </si>
  <si>
    <t xml:space="preserve">SI-03c.02[01] </t>
  </si>
  <si>
    <r>
      <t>Determine if malicious code protection mechanisms are configured to</t>
    </r>
    <r>
      <rPr>
        <i/>
        <sz val="10"/>
        <color rgb="FF444444"/>
        <rFont val="Bahnschrift"/>
        <family val="2"/>
      </rPr>
      <t xml:space="preserve"> [Selection: block malicious code; quarantine malicious code; take action to be taken in response to malicious code detection]</t>
    </r>
    <r>
      <rPr>
        <sz val="10"/>
        <color rgb="FF444444"/>
        <rFont val="Bahnschrift"/>
        <family val="2"/>
      </rPr>
      <t xml:space="preserve"> in response to malicious code detection</t>
    </r>
  </si>
  <si>
    <t>to include blocking and quarantining malicious code and alerting administrators or defined security personnel near-real-time</t>
  </si>
  <si>
    <t>SI-03c.02[02]</t>
  </si>
  <si>
    <r>
      <t xml:space="preserve">Determine if malicious code protection mechanisms are configured to send alerts to </t>
    </r>
    <r>
      <rPr>
        <i/>
        <sz val="10"/>
        <color rgb="FF444444"/>
        <rFont val="Bahnschrift"/>
        <family val="2"/>
      </rPr>
      <t>[organization-defined personnel or roles]</t>
    </r>
    <r>
      <rPr>
        <sz val="10"/>
        <color rgb="FF444444"/>
        <rFont val="Bahnschrift"/>
        <family val="2"/>
      </rPr>
      <t xml:space="preserve"> in response to malicious code detection</t>
    </r>
  </si>
  <si>
    <t>SI-03d.</t>
  </si>
  <si>
    <t>Determine if the receipt of false positives during malicious code detection and eradication and the resulting potential impact on the availability of the system are addressed</t>
  </si>
  <si>
    <t>SI-04a.01</t>
  </si>
  <si>
    <r>
      <t xml:space="preserve">Determine if the system is monitored to detect attacks and indicators of potential attacks in accordance with </t>
    </r>
    <r>
      <rPr>
        <i/>
        <sz val="10"/>
        <color rgb="FF444444"/>
        <rFont val="Bahnschrift"/>
        <family val="2"/>
      </rPr>
      <t>[organization-defined monitoring objectives]</t>
    </r>
  </si>
  <si>
    <t>SI-04a.02</t>
  </si>
  <si>
    <t>Determine if the system is monitored to detect unauthorized local, network and remote connections</t>
  </si>
  <si>
    <t>SI-04b</t>
  </si>
  <si>
    <r>
      <t xml:space="preserve">Determine if unauthorized use of the system is identified through </t>
    </r>
    <r>
      <rPr>
        <i/>
        <sz val="10"/>
        <color rgb="FF444444"/>
        <rFont val="Bahnschrift"/>
        <family val="2"/>
      </rPr>
      <t>[organization-defined techniques and methods]</t>
    </r>
  </si>
  <si>
    <t>SI-04c.01</t>
  </si>
  <si>
    <t>Determine if internal monitoring capabilities are invoked or monitoring devices are deployed strategically within the system to collect organization-determined essential information</t>
  </si>
  <si>
    <t>SI-04c.02</t>
  </si>
  <si>
    <t>Determine if internal monitoring capabilities are invoked or monitoring devices are deployed at ad hoc locations within the system to track specific types of transactions of interest to the organization</t>
  </si>
  <si>
    <t>SI-04d.</t>
  </si>
  <si>
    <t>Determine if detected events and anomalies are analyzed</t>
  </si>
  <si>
    <t>SI-04e</t>
  </si>
  <si>
    <t>Determine if the level of system monitoring activity is adjusted when there is a change in risk to organizational operations and assets, individuals, other organizations, or the Nation</t>
  </si>
  <si>
    <t>SI-04f</t>
  </si>
  <si>
    <t>Determine if a legal opinion regarding system monitoring activities is obtained</t>
  </si>
  <si>
    <t>SI-04g</t>
  </si>
  <si>
    <r>
      <t>Determine if</t>
    </r>
    <r>
      <rPr>
        <i/>
        <sz val="10"/>
        <color rgb="FF444444"/>
        <rFont val="Bahnschrift"/>
        <family val="2"/>
      </rPr>
      <t xml:space="preserve"> [organization-defined system monitoring information]</t>
    </r>
    <r>
      <rPr>
        <sz val="10"/>
        <color rgb="FF444444"/>
        <rFont val="Bahnschrift"/>
        <family val="2"/>
      </rPr>
      <t xml:space="preserve"> is provided to</t>
    </r>
    <r>
      <rPr>
        <i/>
        <sz val="10"/>
        <color rgb="FF444444"/>
        <rFont val="Bahnschrift"/>
        <family val="2"/>
      </rPr>
      <t xml:space="preserve"> [organization-defined
personnel or roles] [organization-defined as needed;
organization-defined frequency]</t>
    </r>
  </si>
  <si>
    <t>Inbound and Outbound Communications Traffic</t>
  </si>
  <si>
    <t>SI-04(04)(a)</t>
  </si>
  <si>
    <t>Determine if criteria for unusual or unauthorized activities or conditions for inbound and outbound communications traffic are defined</t>
  </si>
  <si>
    <t>SI-04(04)(b)</t>
  </si>
  <si>
    <r>
      <t xml:space="preserve">Determine if inbound and outbound communications traffic is monitored </t>
    </r>
    <r>
      <rPr>
        <i/>
        <sz val="10"/>
        <color rgb="FF444444"/>
        <rFont val="Bahnschrift"/>
        <family val="2"/>
      </rPr>
      <t>[organization-defined frequency]</t>
    </r>
    <r>
      <rPr>
        <sz val="10"/>
        <color rgb="FF444444"/>
        <rFont val="Bahnschrift"/>
        <family val="2"/>
      </rPr>
      <t xml:space="preserve"> for</t>
    </r>
    <r>
      <rPr>
        <i/>
        <sz val="10"/>
        <color rgb="FF444444"/>
        <rFont val="Bahnschrift"/>
        <family val="2"/>
      </rPr>
      <t xml:space="preserve"> [organization-defined unusual or unauthorized activities or conditions]</t>
    </r>
  </si>
  <si>
    <t>continuously; Service Provider defined unusual or unauthorized activities or conditions</t>
  </si>
  <si>
    <t>SI-07a.</t>
  </si>
  <si>
    <r>
      <t xml:space="preserve">Determine if integrity verification tools are employed to detect unauthorized changes to </t>
    </r>
    <r>
      <rPr>
        <i/>
        <sz val="10"/>
        <color rgb="FF444444"/>
        <rFont val="Bahnschrift"/>
        <family val="2"/>
      </rPr>
      <t>[organization-defined software, firmware and information]</t>
    </r>
  </si>
  <si>
    <t>Service Provider defined software, firmware, and information</t>
  </si>
  <si>
    <t>SI-07b.</t>
  </si>
  <si>
    <r>
      <t xml:space="preserve">Determine if </t>
    </r>
    <r>
      <rPr>
        <i/>
        <sz val="10"/>
        <color rgb="FF444444"/>
        <rFont val="Bahnschrift"/>
        <family val="2"/>
      </rPr>
      <t>[organization-defined actions]</t>
    </r>
    <r>
      <rPr>
        <sz val="10"/>
        <color rgb="FF444444"/>
        <rFont val="Bahnschrift"/>
        <family val="2"/>
      </rPr>
      <t xml:space="preserve"> are taken when unauthorized changes to the software, firmware and information, are detected</t>
    </r>
  </si>
  <si>
    <t>Service Provider defined actions</t>
  </si>
  <si>
    <t>Integration of Detection and Response</t>
  </si>
  <si>
    <t>SI-07(07)</t>
  </si>
  <si>
    <r>
      <t xml:space="preserve">Determine if the detection of </t>
    </r>
    <r>
      <rPr>
        <i/>
        <sz val="10"/>
        <color rgb="FF444444"/>
        <rFont val="Bahnschrift"/>
        <family val="2"/>
      </rPr>
      <t>[organization-defined security-relevant changes to the system]</t>
    </r>
    <r>
      <rPr>
        <sz val="10"/>
        <color rgb="FF444444"/>
        <rFont val="Bahnschrift"/>
        <family val="2"/>
      </rPr>
      <t xml:space="preserve"> are incorporated into the organizational incident response capability</t>
    </r>
  </si>
  <si>
    <t>Service Provider defined changes</t>
  </si>
  <si>
    <t>Snapshot Score</t>
  </si>
  <si>
    <t>YYYYMM</t>
  </si>
  <si>
    <t>GovRAMP Journey</t>
  </si>
  <si>
    <t>GovRAMP Core Controls Implemented</t>
  </si>
  <si>
    <t>GovRAMP Core Controls Required</t>
  </si>
  <si>
    <t>GovRAMP Core Control Completion</t>
  </si>
  <si>
    <t>GovRAMP Ready Controls Implemented</t>
  </si>
  <si>
    <t>GovRAMP Ready Controls Required</t>
  </si>
  <si>
    <t>GovRAMP Ready Control Completion</t>
  </si>
  <si>
    <t>GovRAMP Authorized Controls Implemented</t>
  </si>
  <si>
    <t>GovRAMP Authorized Controls Required</t>
  </si>
  <si>
    <t>GovRAMP Authorized Control Completion</t>
  </si>
  <si>
    <t>Expired Artifacts Dashboard</t>
  </si>
  <si>
    <t>Expired Artifacts</t>
  </si>
  <si>
    <t>Within 3 Months</t>
  </si>
  <si>
    <t>Expired This Month</t>
  </si>
  <si>
    <t>Month to Expire</t>
  </si>
  <si>
    <t>Checking for Equal Months</t>
  </si>
  <si>
    <t>Checking for Future Months/Year</t>
  </si>
  <si>
    <t>Control Provider</t>
  </si>
  <si>
    <t>Implementation Status</t>
  </si>
  <si>
    <t>Fully Inherited from Cloud Service Provider)</t>
  </si>
  <si>
    <t>Service Provider Corporate</t>
  </si>
  <si>
    <t>Implemented</t>
  </si>
  <si>
    <t>Yes (IaaS)</t>
  </si>
  <si>
    <t>Service Provider System Specific</t>
  </si>
  <si>
    <t>Partially Implemented</t>
  </si>
  <si>
    <t>Yes (PaaS)</t>
  </si>
  <si>
    <t>Yes (SaaS)</t>
  </si>
  <si>
    <t>Service Provider Hybrid (Corporate and System Specific)</t>
  </si>
  <si>
    <t>Planned</t>
  </si>
  <si>
    <t>Configured by Customer (Customer System Specific)</t>
  </si>
  <si>
    <t>Alternative Implementation</t>
  </si>
  <si>
    <t>Shared (Service Provider and Customer Responsibility)</t>
  </si>
  <si>
    <t>Not Applicable</t>
  </si>
  <si>
    <t>• Evidence of automated mechanisms used to maintain consistent baseline configurations, such as Active Directory GPOs, Terraform Scripts, DSC, etc.
• Evidence of automatic reporting, alerting, or enforcement of systems' adherence to the baseline configurations</t>
  </si>
  <si>
    <t>• Evidence that only authorized individuals have access to systems for purposes of initiating changes
• Documentation defining and stating the physical and/or logical access restrictions to make changes within the system
• Evidence of physical and/or logical access approvals for individuals to make changes to the system (tickets, change records)</t>
  </si>
  <si>
    <t>• Scan results using DISA STIGs.  ( such as Nessus, Qualys, Rapid7)
• Evidence of automated tools in place to apply established configuration settings
• Evidence of automated tools in place to correct configuration settings back to the established baselines
• Evidence of automated tools in place to verify configurations settings (dashboards, reports, alerts, etc.)</t>
  </si>
  <si>
    <t>• Incident Response Plan
• Incident Response Policy and Procedure
• Incident Response Report (documentation of actual incident response)
• Incident Response Playbooks and/or checklists
• Incident Response flow chart
• Contingency Planning documentation and/or Incident Response documentation showing coordination between the two activities
• Incident Response Plan Test Results</t>
  </si>
  <si>
    <t>• Evidence of scans that use privileged access authorization when scanning.
• Evidence of scan tool settings configured to run authenticated scans.
• Authentication records used by the scanning tool.
• A list of scanning tool users who are authorized to make configuration changes.</t>
  </si>
  <si>
    <t>• Procedures addressing malicious code protection
• Screenshot of Anti-Malware console showing installation on all relative components
• Screenshot of Anti-Malware console showing configuration update frequency
• Screenshot of Anti-Malware console showing scan schedule
• Screenshot of Anti-Malware console showing real-time (on-access) scan configuration
• Screenshot of Anti-Malware console showing action to be taken in response to malicious code detection. Example: Block malicious code and quarantine malicious code
• Screenshot of Anti-Malware console showing alert configuration. Or provide copies of alerts received within last three (3) months
• Screenshot of Anti-Malware console showing signature based protection mechanisms
• Screenshot of Anti-Malware console showing non-signature based protection mechanisms
• Evidence of any actions taken outside of the protection mechanism when malicious code is detected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</si>
</sst>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9]d\-mmm;@"/>
    <numFmt numFmtId="165" formatCode="0.0"/>
    <numFmt numFmtId="166" formatCode="[$-409]d\-mmm"/>
    <numFmt numFmtId="167" formatCode="[$-409]mmmm\-yy;@"/>
  </numFmts>
  <fonts count="60" x14ac:knownFonts="1">
    <font>
      <sz val="11"/>
      <color theme="1"/>
      <name val="Calibri"/>
      <family val="2"/>
      <scheme val="minor"/>
    </font>
    <font>
      <sz val="11"/>
      <color theme="1"/>
      <name val="Calibri"/>
      <family val="2"/>
      <scheme val="minor"/>
    </font>
    <font>
      <b/>
      <sz val="11"/>
      <color theme="1"/>
      <name val="Bahnschrift"/>
      <family val="2"/>
    </font>
    <font>
      <b/>
      <sz val="12"/>
      <color theme="1"/>
      <name val="Bahnschrift"/>
      <family val="2"/>
    </font>
    <font>
      <b/>
      <sz val="10"/>
      <color theme="1"/>
      <name val="Bahnschrift"/>
      <family val="2"/>
    </font>
    <font>
      <b/>
      <sz val="14"/>
      <color theme="1"/>
      <name val="Bahnschrift"/>
      <family val="2"/>
    </font>
    <font>
      <sz val="9"/>
      <color theme="1"/>
      <name val="Bahnschrift"/>
      <family val="2"/>
    </font>
    <font>
      <sz val="12"/>
      <color theme="1"/>
      <name val="Bahnschrift"/>
      <family val="2"/>
    </font>
    <font>
      <sz val="8"/>
      <color theme="1"/>
      <name val="Bahnschrift"/>
      <family val="2"/>
    </font>
    <font>
      <sz val="11"/>
      <color theme="1"/>
      <name val="Bahnschrift"/>
      <family val="2"/>
    </font>
    <font>
      <b/>
      <sz val="14"/>
      <color theme="0"/>
      <name val="Bahnschrift"/>
      <family val="2"/>
    </font>
    <font>
      <sz val="10"/>
      <color theme="1"/>
      <name val="Bahnschrift"/>
      <family val="2"/>
    </font>
    <font>
      <sz val="10"/>
      <name val="Arial"/>
      <family val="2"/>
    </font>
    <font>
      <b/>
      <sz val="10"/>
      <color theme="0"/>
      <name val="Bahnschrift"/>
      <family val="2"/>
    </font>
    <font>
      <sz val="28"/>
      <color theme="0"/>
      <name val="Bahnschrift"/>
      <family val="2"/>
    </font>
    <font>
      <b/>
      <sz val="22"/>
      <color theme="0"/>
      <name val="Bahnschrift"/>
      <family val="2"/>
    </font>
    <font>
      <sz val="11"/>
      <color theme="1"/>
      <name val="Arial"/>
      <family val="2"/>
    </font>
    <font>
      <sz val="11"/>
      <color theme="1"/>
      <name val="Arial"/>
      <family val="2"/>
    </font>
    <font>
      <sz val="11"/>
      <color rgb="FF454545"/>
      <name val="Bahnschrift"/>
      <family val="2"/>
    </font>
    <font>
      <sz val="11"/>
      <color theme="0"/>
      <name val="Bahnschrift"/>
      <family val="2"/>
    </font>
    <font>
      <sz val="20"/>
      <name val="Bahnschrift"/>
      <family val="2"/>
    </font>
    <font>
      <sz val="12"/>
      <color rgb="FF000000"/>
      <name val="Bahnschrift"/>
      <family val="2"/>
    </font>
    <font>
      <b/>
      <sz val="12"/>
      <name val="Bahnschrift"/>
      <family val="2"/>
    </font>
    <font>
      <b/>
      <sz val="12"/>
      <color rgb="FFFFFFFF"/>
      <name val="Bahnschrift"/>
      <family val="2"/>
    </font>
    <font>
      <sz val="12"/>
      <name val="Bahnschrift"/>
      <family val="2"/>
    </font>
    <font>
      <sz val="10"/>
      <name val="Bahnschrift"/>
      <family val="2"/>
    </font>
    <font>
      <sz val="11"/>
      <color theme="0"/>
      <name val="Bahnschrift"/>
    </font>
    <font>
      <sz val="11"/>
      <color theme="1"/>
      <name val="Bahnschrift"/>
    </font>
    <font>
      <b/>
      <sz val="10"/>
      <color theme="0"/>
      <name val="Bahnschrift"/>
    </font>
    <font>
      <sz val="10"/>
      <color rgb="FF444444"/>
      <name val="Bahnschrift"/>
    </font>
    <font>
      <sz val="10"/>
      <color theme="1"/>
      <name val="Bahnschrift"/>
    </font>
    <font>
      <i/>
      <sz val="10"/>
      <color rgb="FF444444"/>
      <name val="Bahnschrift"/>
      <family val="2"/>
    </font>
    <font>
      <sz val="10"/>
      <color rgb="FF444444"/>
      <name val="Bahnschrift"/>
      <family val="2"/>
    </font>
    <font>
      <b/>
      <sz val="10"/>
      <color theme="0"/>
      <name val="Arial"/>
    </font>
    <font>
      <sz val="10"/>
      <color rgb="FF444444"/>
      <name val="Arial"/>
    </font>
    <font>
      <sz val="10"/>
      <color theme="1"/>
      <name val="Arial"/>
    </font>
    <font>
      <sz val="10"/>
      <color rgb="FF444444"/>
      <name val="Arial"/>
      <family val="2"/>
    </font>
    <font>
      <i/>
      <sz val="10"/>
      <color rgb="FF444444"/>
      <name val="Arial"/>
      <family val="2"/>
    </font>
    <font>
      <sz val="11"/>
      <color rgb="FF444444"/>
      <name val="Bahnschrift"/>
    </font>
    <font>
      <i/>
      <sz val="10"/>
      <color theme="1"/>
      <name val="Bahnschrift"/>
      <family val="2"/>
    </font>
    <font>
      <sz val="10"/>
      <color theme="1"/>
      <name val="Verdana"/>
      <family val="2"/>
    </font>
    <font>
      <sz val="10"/>
      <color theme="1"/>
      <name val="Arial"/>
      <family val="2"/>
    </font>
    <font>
      <sz val="12"/>
      <color rgb="FF444444"/>
      <name val="Arial"/>
      <family val="2"/>
    </font>
    <font>
      <sz val="10"/>
      <color rgb="FF000000"/>
      <name val="Arial"/>
      <family val="2"/>
    </font>
    <font>
      <sz val="11"/>
      <color rgb="FF000000"/>
      <name val="Arial"/>
      <family val="2"/>
    </font>
    <font>
      <b/>
      <sz val="16"/>
      <color theme="1"/>
      <name val="Calibri"/>
      <family val="2"/>
      <scheme val="minor"/>
    </font>
    <font>
      <sz val="12"/>
      <color rgb="FF000000"/>
      <name val="Arial"/>
      <family val="2"/>
    </font>
    <font>
      <b/>
      <sz val="10"/>
      <color theme="1"/>
      <name val="Calibri"/>
      <family val="2"/>
      <scheme val="minor"/>
    </font>
    <font>
      <sz val="18"/>
      <color theme="0"/>
      <name val="Arial"/>
      <family val="2"/>
    </font>
    <font>
      <b/>
      <sz val="14"/>
      <color rgb="FFFF0000"/>
      <name val="Calibri"/>
      <family val="2"/>
      <scheme val="minor"/>
    </font>
    <font>
      <b/>
      <sz val="14"/>
      <name val="Calibri"/>
      <family val="2"/>
      <scheme val="minor"/>
    </font>
    <font>
      <sz val="16"/>
      <color theme="0"/>
      <name val="Bahnschrift"/>
      <family val="2"/>
    </font>
    <font>
      <b/>
      <sz val="14"/>
      <color rgb="FF000000"/>
      <name val="Calibri"/>
      <scheme val="minor"/>
    </font>
    <font>
      <sz val="14"/>
      <color rgb="FF000000"/>
      <name val="Calibri"/>
      <scheme val="minor"/>
    </font>
    <font>
      <sz val="14"/>
      <color theme="1"/>
      <name val="Calibri"/>
      <family val="2"/>
      <scheme val="minor"/>
    </font>
    <font>
      <sz val="14"/>
      <color rgb="FF000000"/>
      <name val="Calibri"/>
      <family val="2"/>
      <scheme val="minor"/>
    </font>
    <font>
      <sz val="16"/>
      <color rgb="FF000000"/>
      <name val="Calibri"/>
      <family val="2"/>
      <scheme val="minor"/>
    </font>
    <font>
      <b/>
      <sz val="14"/>
      <color rgb="FF000000"/>
      <name val="Calibri"/>
      <family val="2"/>
      <scheme val="minor"/>
    </font>
    <font>
      <sz val="14"/>
      <name val="Calibri"/>
      <family val="2"/>
      <scheme val="minor"/>
    </font>
    <font>
      <sz val="14"/>
      <color rgb="FF444444"/>
      <name val="Arial"/>
      <family val="2"/>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FFFF"/>
        <bgColor indexed="64"/>
      </patternFill>
    </fill>
    <fill>
      <patternFill patternType="solid">
        <fgColor rgb="FFF0F0F0"/>
        <bgColor indexed="64"/>
      </patternFill>
    </fill>
    <fill>
      <patternFill patternType="solid">
        <fgColor rgb="FFC4C4C4"/>
        <bgColor indexed="64"/>
      </patternFill>
    </fill>
    <fill>
      <patternFill patternType="solid">
        <fgColor rgb="FF132B3F"/>
        <bgColor indexed="64"/>
      </patternFill>
    </fill>
    <fill>
      <patternFill patternType="solid">
        <fgColor rgb="FFF2F2F2"/>
        <bgColor rgb="FFF2F2F2"/>
      </patternFill>
    </fill>
    <fill>
      <patternFill patternType="solid">
        <fgColor rgb="FF132B3F"/>
        <bgColor rgb="FF244061"/>
      </patternFill>
    </fill>
    <fill>
      <patternFill patternType="solid">
        <fgColor rgb="FFC4C4C4"/>
        <bgColor rgb="FF366092"/>
      </patternFill>
    </fill>
    <fill>
      <patternFill patternType="solid">
        <fgColor rgb="FFC4C4C4"/>
        <bgColor rgb="FF244061"/>
      </patternFill>
    </fill>
    <fill>
      <patternFill patternType="solid">
        <fgColor rgb="FFC4C4C4"/>
        <bgColor rgb="FFFBD4B4"/>
      </patternFill>
    </fill>
    <fill>
      <patternFill patternType="solid">
        <fgColor rgb="FF132B3F"/>
        <bgColor rgb="FFCCECFC"/>
      </patternFill>
    </fill>
    <fill>
      <patternFill patternType="solid">
        <fgColor theme="0" tint="-0.249977111117893"/>
        <bgColor indexed="64"/>
      </patternFill>
    </fill>
    <fill>
      <patternFill patternType="solid">
        <fgColor rgb="FF087DBF"/>
        <bgColor rgb="FF244061"/>
      </patternFill>
    </fill>
    <fill>
      <patternFill patternType="solid">
        <fgColor rgb="FF38A399"/>
        <bgColor indexed="64"/>
      </patternFill>
    </fill>
    <fill>
      <patternFill patternType="solid">
        <fgColor theme="0"/>
        <bgColor theme="0"/>
      </patternFill>
    </fill>
    <fill>
      <patternFill patternType="solid">
        <fgColor rgb="FF087DBF"/>
        <bgColor indexed="64"/>
      </patternFill>
    </fill>
    <fill>
      <patternFill patternType="solid">
        <fgColor rgb="FFF2F2F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diagonal/>
    </border>
    <border>
      <left/>
      <right/>
      <top/>
      <bottom style="medium">
        <color indexed="64"/>
      </bottom>
      <diagonal/>
    </border>
    <border>
      <left style="medium">
        <color auto="1"/>
      </left>
      <right style="medium">
        <color auto="1"/>
      </right>
      <top/>
      <bottom style="medium">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right/>
      <top style="thin">
        <color auto="1"/>
      </top>
      <bottom/>
      <diagonal/>
    </border>
    <border>
      <left style="thin">
        <color indexed="64"/>
      </left>
      <right style="thin">
        <color theme="1" tint="0.499984740745262"/>
      </right>
      <top style="thin">
        <color indexed="64"/>
      </top>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diagonal/>
    </border>
  </borders>
  <cellStyleXfs count="7">
    <xf numFmtId="0" fontId="0" fillId="0" borderId="0"/>
    <xf numFmtId="0" fontId="1" fillId="0" borderId="0"/>
    <xf numFmtId="0" fontId="1" fillId="0" borderId="0"/>
    <xf numFmtId="0" fontId="12" fillId="0" borderId="0"/>
    <xf numFmtId="0" fontId="16" fillId="0" borderId="0"/>
    <xf numFmtId="0" fontId="1" fillId="0" borderId="0"/>
    <xf numFmtId="0" fontId="17" fillId="0" borderId="0"/>
  </cellStyleXfs>
  <cellXfs count="139">
    <xf numFmtId="0" fontId="0" fillId="0" borderId="0" xfId="0"/>
    <xf numFmtId="0" fontId="3" fillId="0" borderId="1" xfId="0" applyFont="1" applyBorder="1" applyAlignment="1">
      <alignment textRotation="90"/>
    </xf>
    <xf numFmtId="0" fontId="6" fillId="4" borderId="1" xfId="0" applyFont="1" applyFill="1" applyBorder="1" applyAlignment="1">
      <alignment horizontal="center" vertical="center"/>
    </xf>
    <xf numFmtId="0" fontId="7" fillId="0" borderId="0" xfId="0" applyFont="1" applyAlignment="1">
      <alignment vertical="center"/>
    </xf>
    <xf numFmtId="0" fontId="7" fillId="0" borderId="0" xfId="0" applyFont="1"/>
    <xf numFmtId="0" fontId="8" fillId="0" borderId="0" xfId="0" applyFont="1" applyAlignment="1">
      <alignment wrapText="1"/>
    </xf>
    <xf numFmtId="0" fontId="9" fillId="0" borderId="0" xfId="0" applyFont="1"/>
    <xf numFmtId="0" fontId="11" fillId="0" borderId="0" xfId="0" applyFont="1" applyAlignment="1">
      <alignment horizontal="left" vertical="top"/>
    </xf>
    <xf numFmtId="0" fontId="11" fillId="0" borderId="1" xfId="0" applyFont="1" applyBorder="1" applyAlignment="1">
      <alignment horizontal="left" vertical="top" wrapText="1"/>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9" fillId="5" borderId="0" xfId="0" applyFont="1" applyFill="1" applyAlignment="1">
      <alignment horizontal="center" vertical="center" wrapText="1"/>
    </xf>
    <xf numFmtId="0" fontId="9" fillId="0" borderId="1" xfId="0" applyFont="1" applyBorder="1"/>
    <xf numFmtId="14" fontId="9" fillId="0" borderId="1" xfId="0" applyNumberFormat="1" applyFont="1" applyBorder="1"/>
    <xf numFmtId="0" fontId="18" fillId="0" borderId="1" xfId="0" applyFont="1" applyBorder="1" applyAlignment="1">
      <alignment vertical="center" wrapText="1"/>
    </xf>
    <xf numFmtId="0" fontId="18" fillId="7" borderId="1" xfId="0" applyFont="1" applyFill="1" applyBorder="1" applyAlignment="1">
      <alignment vertical="center" wrapText="1"/>
    </xf>
    <xf numFmtId="0" fontId="21" fillId="0" borderId="1" xfId="0" applyFont="1" applyBorder="1" applyAlignment="1" applyProtection="1">
      <alignment horizontal="left" vertical="top" wrapText="1"/>
      <protection locked="0"/>
    </xf>
    <xf numFmtId="0" fontId="7" fillId="0" borderId="1" xfId="0" applyFont="1" applyBorder="1" applyAlignment="1" applyProtection="1">
      <alignment horizontal="center" wrapText="1"/>
      <protection locked="0"/>
    </xf>
    <xf numFmtId="0" fontId="24" fillId="0" borderId="1" xfId="0" applyFont="1" applyBorder="1" applyAlignment="1" applyProtection="1">
      <alignment horizontal="left" vertical="top" wrapText="1"/>
      <protection locked="0"/>
    </xf>
    <xf numFmtId="10" fontId="7" fillId="0" borderId="1" xfId="0" applyNumberFormat="1" applyFont="1" applyBorder="1" applyAlignment="1" applyProtection="1">
      <alignment horizontal="center" wrapText="1"/>
      <protection locked="0"/>
    </xf>
    <xf numFmtId="10" fontId="7" fillId="0" borderId="0" xfId="0" applyNumberFormat="1" applyFont="1"/>
    <xf numFmtId="10" fontId="5" fillId="6" borderId="1" xfId="0" applyNumberFormat="1" applyFont="1" applyFill="1" applyBorder="1" applyAlignment="1">
      <alignment horizontal="center" vertical="center"/>
    </xf>
    <xf numFmtId="0" fontId="6" fillId="4" borderId="0" xfId="0" applyFont="1" applyFill="1" applyAlignment="1">
      <alignment horizontal="center" vertical="center"/>
    </xf>
    <xf numFmtId="1" fontId="5" fillId="6" borderId="1" xfId="0" applyNumberFormat="1" applyFont="1" applyFill="1" applyBorder="1" applyAlignment="1">
      <alignment horizontal="center" vertical="center"/>
    </xf>
    <xf numFmtId="0" fontId="3" fillId="0" borderId="1" xfId="0" applyFont="1" applyBorder="1" applyAlignment="1">
      <alignment horizontal="center" wrapText="1"/>
    </xf>
    <xf numFmtId="1" fontId="2" fillId="6"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xf>
    <xf numFmtId="0" fontId="7" fillId="0" borderId="1" xfId="0" applyFont="1" applyBorder="1" applyAlignment="1" applyProtection="1">
      <alignment horizontal="center" vertical="top" wrapText="1"/>
      <protection locked="0"/>
    </xf>
    <xf numFmtId="10" fontId="4" fillId="0" borderId="1" xfId="0" applyNumberFormat="1" applyFont="1" applyBorder="1" applyAlignment="1">
      <alignment horizontal="center" vertical="top"/>
    </xf>
    <xf numFmtId="0" fontId="0" fillId="0" borderId="1" xfId="0" applyBorder="1"/>
    <xf numFmtId="0" fontId="29" fillId="0" borderId="0" xfId="0" applyFont="1" applyAlignment="1">
      <alignment horizontal="left" vertical="top" wrapText="1"/>
    </xf>
    <xf numFmtId="0" fontId="29" fillId="0" borderId="0" xfId="0" applyFont="1" applyAlignment="1">
      <alignment horizontal="center" vertical="top" wrapText="1"/>
    </xf>
    <xf numFmtId="0" fontId="29" fillId="10" borderId="0" xfId="0" applyFont="1" applyFill="1" applyAlignment="1">
      <alignment horizontal="left" vertical="top" wrapText="1"/>
    </xf>
    <xf numFmtId="0" fontId="29" fillId="10" borderId="0" xfId="0" applyFont="1" applyFill="1" applyAlignment="1">
      <alignment horizontal="center"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34" fillId="0" borderId="0" xfId="0" applyFont="1" applyAlignment="1">
      <alignment horizontal="center" vertical="top" wrapText="1"/>
    </xf>
    <xf numFmtId="0" fontId="34" fillId="10" borderId="0" xfId="0" applyFont="1" applyFill="1" applyAlignment="1">
      <alignment horizontal="left" vertical="top" wrapText="1"/>
    </xf>
    <xf numFmtId="0" fontId="35" fillId="10" borderId="0" xfId="0" applyFont="1" applyFill="1" applyAlignment="1">
      <alignment horizontal="left" vertical="top" wrapText="1"/>
    </xf>
    <xf numFmtId="0" fontId="34" fillId="10" borderId="0" xfId="0" applyFont="1" applyFill="1" applyAlignment="1">
      <alignment horizontal="center" vertical="top" wrapText="1"/>
    </xf>
    <xf numFmtId="0" fontId="38" fillId="10" borderId="0" xfId="0" applyFont="1" applyFill="1" applyAlignment="1">
      <alignment horizontal="left" vertical="top" wrapText="1"/>
    </xf>
    <xf numFmtId="0" fontId="30" fillId="10" borderId="0" xfId="0" applyFont="1" applyFill="1" applyAlignment="1">
      <alignment horizontal="left" vertical="top" wrapText="1"/>
    </xf>
    <xf numFmtId="0" fontId="30" fillId="10" borderId="0" xfId="0" applyFont="1" applyFill="1" applyAlignment="1">
      <alignment horizontal="center" vertical="top" wrapText="1"/>
    </xf>
    <xf numFmtId="0" fontId="30" fillId="0" borderId="0" xfId="0" applyFont="1" applyAlignment="1">
      <alignment horizontal="left" vertical="top" wrapText="1"/>
    </xf>
    <xf numFmtId="0" fontId="30" fillId="0" borderId="0" xfId="0" applyFont="1" applyAlignment="1">
      <alignment horizontal="center" vertical="top" wrapText="1"/>
    </xf>
    <xf numFmtId="0" fontId="27" fillId="0" borderId="0" xfId="0" applyFont="1" applyAlignment="1">
      <alignment wrapText="1"/>
    </xf>
    <xf numFmtId="0" fontId="0" fillId="0" borderId="0" xfId="0" applyAlignment="1">
      <alignment wrapText="1"/>
    </xf>
    <xf numFmtId="0" fontId="22" fillId="12" borderId="1" xfId="0" applyFont="1" applyFill="1" applyBorder="1" applyAlignment="1">
      <alignment vertical="top" wrapText="1"/>
    </xf>
    <xf numFmtId="0" fontId="22" fillId="12" borderId="1" xfId="0" applyFont="1" applyFill="1" applyBorder="1" applyAlignment="1">
      <alignment horizontal="left" vertical="top" wrapText="1"/>
    </xf>
    <xf numFmtId="0" fontId="22" fillId="14" borderId="1" xfId="0" applyFont="1" applyFill="1" applyBorder="1" applyAlignment="1">
      <alignment vertical="top" wrapText="1"/>
    </xf>
    <xf numFmtId="0" fontId="4" fillId="8" borderId="3" xfId="0" applyFont="1" applyFill="1" applyBorder="1" applyAlignment="1">
      <alignment horizontal="center" vertical="top" wrapText="1"/>
    </xf>
    <xf numFmtId="0" fontId="4" fillId="8" borderId="0" xfId="0" applyFont="1" applyFill="1" applyAlignment="1">
      <alignment horizontal="center" vertical="top" wrapText="1"/>
    </xf>
    <xf numFmtId="0" fontId="25" fillId="8" borderId="0" xfId="2" applyFont="1" applyFill="1" applyAlignment="1">
      <alignment horizontal="left" vertical="top" wrapText="1"/>
    </xf>
    <xf numFmtId="0" fontId="4" fillId="8" borderId="1" xfId="0" applyFont="1" applyFill="1" applyBorder="1" applyAlignment="1">
      <alignment horizontal="center" vertical="top" wrapText="1"/>
    </xf>
    <xf numFmtId="0" fontId="28" fillId="15" borderId="0" xfId="0" applyFont="1" applyFill="1" applyAlignment="1">
      <alignment horizontal="center" vertical="center" wrapText="1"/>
    </xf>
    <xf numFmtId="0" fontId="28" fillId="15" borderId="0" xfId="0" applyFont="1" applyFill="1" applyAlignment="1">
      <alignment horizontal="left" vertical="top" wrapText="1"/>
    </xf>
    <xf numFmtId="0" fontId="33" fillId="15" borderId="0" xfId="0" applyFont="1" applyFill="1" applyAlignment="1">
      <alignment horizontal="left" vertical="top" wrapText="1"/>
    </xf>
    <xf numFmtId="0" fontId="28" fillId="15" borderId="0" xfId="0" applyFont="1" applyFill="1" applyAlignment="1">
      <alignment vertical="top" wrapText="1"/>
    </xf>
    <xf numFmtId="0" fontId="14" fillId="9" borderId="0" xfId="0" applyFont="1" applyFill="1"/>
    <xf numFmtId="10" fontId="15" fillId="9" borderId="1" xfId="0" applyNumberFormat="1" applyFont="1" applyFill="1" applyBorder="1" applyAlignment="1">
      <alignment horizontal="center" vertical="center"/>
    </xf>
    <xf numFmtId="0" fontId="7" fillId="8" borderId="0" xfId="0" applyFont="1" applyFill="1" applyAlignment="1">
      <alignment vertical="center"/>
    </xf>
    <xf numFmtId="0" fontId="8" fillId="8" borderId="0" xfId="0" applyFont="1" applyFill="1" applyAlignment="1">
      <alignment wrapText="1"/>
    </xf>
    <xf numFmtId="0" fontId="8" fillId="8" borderId="0" xfId="0" applyFont="1" applyFill="1"/>
    <xf numFmtId="0" fontId="7" fillId="8" borderId="0" xfId="0" applyFont="1" applyFill="1"/>
    <xf numFmtId="10" fontId="7" fillId="8" borderId="0" xfId="0" applyNumberFormat="1" applyFont="1" applyFill="1"/>
    <xf numFmtId="0" fontId="10" fillId="8" borderId="8" xfId="0" applyFont="1" applyFill="1" applyBorder="1" applyAlignment="1">
      <alignment horizontal="left" vertical="top"/>
    </xf>
    <xf numFmtId="0" fontId="9" fillId="16" borderId="8" xfId="0" applyFont="1" applyFill="1" applyBorder="1"/>
    <xf numFmtId="0" fontId="22" fillId="14" borderId="6" xfId="0" applyFont="1" applyFill="1" applyBorder="1" applyAlignment="1">
      <alignment vertical="top" wrapText="1"/>
    </xf>
    <xf numFmtId="0" fontId="13" fillId="18" borderId="9" xfId="0" applyFont="1" applyFill="1" applyBorder="1" applyAlignment="1">
      <alignment horizontal="center" vertical="center" wrapText="1"/>
    </xf>
    <xf numFmtId="0" fontId="22" fillId="13" borderId="1" xfId="0" applyFont="1" applyFill="1" applyBorder="1" applyAlignment="1">
      <alignment horizontal="left" vertical="top" wrapText="1"/>
    </xf>
    <xf numFmtId="10" fontId="22" fillId="13" borderId="1" xfId="0" applyNumberFormat="1" applyFont="1" applyFill="1" applyBorder="1" applyAlignment="1">
      <alignment horizontal="left" vertical="top" wrapText="1"/>
    </xf>
    <xf numFmtId="0" fontId="22" fillId="14" borderId="0" xfId="0" applyFont="1" applyFill="1" applyAlignment="1">
      <alignment vertical="top" wrapText="1"/>
    </xf>
    <xf numFmtId="0" fontId="4" fillId="8" borderId="4" xfId="0" applyFont="1" applyFill="1" applyBorder="1" applyAlignment="1">
      <alignment horizontal="center" vertical="top" wrapText="1"/>
    </xf>
    <xf numFmtId="0" fontId="10" fillId="8" borderId="10" xfId="0" applyFont="1" applyFill="1" applyBorder="1" applyAlignment="1">
      <alignment vertical="top"/>
    </xf>
    <xf numFmtId="1" fontId="4" fillId="0" borderId="1" xfId="0" applyNumberFormat="1" applyFont="1" applyBorder="1" applyAlignment="1">
      <alignment horizontal="center" vertical="top"/>
    </xf>
    <xf numFmtId="0" fontId="4" fillId="0" borderId="0" xfId="0" applyFont="1" applyAlignment="1">
      <alignment horizontal="center" vertical="top" wrapText="1"/>
    </xf>
    <xf numFmtId="16" fontId="11" fillId="0" borderId="0" xfId="0" applyNumberFormat="1" applyFont="1" applyAlignment="1">
      <alignment horizontal="center" vertical="top" wrapText="1"/>
    </xf>
    <xf numFmtId="1" fontId="4" fillId="0" borderId="0" xfId="0" applyNumberFormat="1" applyFont="1" applyAlignment="1">
      <alignment horizontal="center" vertical="top"/>
    </xf>
    <xf numFmtId="0" fontId="1" fillId="0" borderId="0" xfId="2"/>
    <xf numFmtId="0" fontId="40" fillId="19" borderId="0" xfId="2" applyFont="1" applyFill="1"/>
    <xf numFmtId="14" fontId="46" fillId="0" borderId="0" xfId="2" applyNumberFormat="1" applyFont="1" applyAlignment="1">
      <alignment vertical="center" wrapText="1"/>
    </xf>
    <xf numFmtId="0" fontId="42" fillId="0" borderId="0" xfId="2" applyFont="1" applyAlignment="1">
      <alignment horizontal="center" vertical="center" wrapText="1"/>
    </xf>
    <xf numFmtId="165" fontId="42" fillId="0" borderId="0" xfId="2" applyNumberFormat="1" applyFont="1" applyAlignment="1">
      <alignment horizontal="center" vertical="center" wrapText="1"/>
    </xf>
    <xf numFmtId="0" fontId="42" fillId="0" borderId="0" xfId="2" applyFont="1" applyAlignment="1">
      <alignment vertical="center" wrapText="1"/>
    </xf>
    <xf numFmtId="14" fontId="42" fillId="0" borderId="0" xfId="2" applyNumberFormat="1" applyFont="1" applyAlignment="1">
      <alignment horizontal="center" vertical="center" wrapText="1"/>
    </xf>
    <xf numFmtId="0" fontId="47" fillId="20" borderId="12" xfId="5" applyFont="1" applyFill="1" applyBorder="1" applyAlignment="1">
      <alignment horizontal="center" vertical="center" wrapText="1"/>
    </xf>
    <xf numFmtId="0" fontId="47" fillId="20" borderId="13" xfId="5" applyFont="1" applyFill="1" applyBorder="1" applyAlignment="1">
      <alignment horizontal="center" vertical="center" wrapText="1"/>
    </xf>
    <xf numFmtId="0" fontId="40" fillId="0" borderId="0" xfId="2" applyFont="1" applyAlignment="1">
      <alignment horizontal="center"/>
    </xf>
    <xf numFmtId="0" fontId="41" fillId="0" borderId="0" xfId="2" applyFont="1" applyAlignment="1">
      <alignment horizontal="center"/>
    </xf>
    <xf numFmtId="0" fontId="48" fillId="0" borderId="0" xfId="2" applyFont="1" applyAlignment="1">
      <alignment horizontal="right" vertical="center" wrapText="1"/>
    </xf>
    <xf numFmtId="0" fontId="40" fillId="19" borderId="0" xfId="2" applyFont="1" applyFill="1" applyAlignment="1">
      <alignment horizontal="center"/>
    </xf>
    <xf numFmtId="0" fontId="40" fillId="19" borderId="17" xfId="2" applyFont="1" applyFill="1" applyBorder="1" applyAlignment="1">
      <alignment horizontal="center"/>
    </xf>
    <xf numFmtId="166" fontId="11" fillId="0" borderId="8" xfId="0" applyNumberFormat="1" applyFont="1" applyBorder="1" applyAlignment="1">
      <alignment horizontal="left" vertical="top" wrapText="1"/>
    </xf>
    <xf numFmtId="164" fontId="11" fillId="0" borderId="1" xfId="0" applyNumberFormat="1" applyFont="1" applyBorder="1" applyAlignment="1">
      <alignment horizontal="left" vertical="top" wrapText="1"/>
    </xf>
    <xf numFmtId="0" fontId="42" fillId="0" borderId="0" xfId="2" applyFont="1" applyAlignment="1">
      <alignment vertical="top" wrapText="1"/>
    </xf>
    <xf numFmtId="0" fontId="13" fillId="18" borderId="3" xfId="0" applyFont="1" applyFill="1" applyBorder="1" applyAlignment="1">
      <alignment horizontal="center" vertical="center" wrapText="1"/>
    </xf>
    <xf numFmtId="0" fontId="51" fillId="9" borderId="20" xfId="0" applyFont="1" applyFill="1" applyBorder="1" applyAlignment="1">
      <alignment horizontal="center" vertical="center" wrapText="1"/>
    </xf>
    <xf numFmtId="167" fontId="4" fillId="0" borderId="18" xfId="0" applyNumberFormat="1" applyFont="1" applyBorder="1" applyAlignment="1">
      <alignment horizontal="center" vertical="top"/>
    </xf>
    <xf numFmtId="0" fontId="0" fillId="0" borderId="17" xfId="0" applyBorder="1"/>
    <xf numFmtId="0" fontId="51" fillId="9" borderId="0" xfId="0" applyFont="1" applyFill="1" applyAlignment="1">
      <alignment horizontal="center" vertical="center" wrapText="1"/>
    </xf>
    <xf numFmtId="167" fontId="7" fillId="0" borderId="5" xfId="0" applyNumberFormat="1" applyFont="1" applyBorder="1" applyAlignment="1">
      <alignment horizontal="left" vertical="center"/>
    </xf>
    <xf numFmtId="167" fontId="7" fillId="0" borderId="21" xfId="0" applyNumberFormat="1" applyFont="1" applyBorder="1" applyAlignment="1">
      <alignment horizontal="left" vertical="center"/>
    </xf>
    <xf numFmtId="0" fontId="21" fillId="0" borderId="23"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51" fillId="9" borderId="19" xfId="0" applyFont="1" applyFill="1" applyBorder="1" applyAlignment="1">
      <alignment horizontal="center" vertical="center" wrapText="1"/>
    </xf>
    <xf numFmtId="14" fontId="44" fillId="0" borderId="0" xfId="2" applyNumberFormat="1" applyFont="1" applyAlignment="1">
      <alignment vertical="center" wrapText="1"/>
    </xf>
    <xf numFmtId="0" fontId="18" fillId="8" borderId="1" xfId="0" applyFont="1" applyFill="1" applyBorder="1" applyAlignment="1">
      <alignment vertical="center" wrapText="1"/>
    </xf>
    <xf numFmtId="0" fontId="18" fillId="21" borderId="1" xfId="0" applyFont="1" applyFill="1" applyBorder="1" applyAlignment="1">
      <alignment vertical="center" wrapText="1"/>
    </xf>
    <xf numFmtId="0" fontId="45" fillId="2" borderId="16" xfId="5" applyFont="1" applyFill="1" applyBorder="1" applyAlignment="1">
      <alignment horizontal="center" vertical="center" wrapText="1"/>
    </xf>
    <xf numFmtId="0" fontId="45" fillId="2" borderId="15" xfId="5" applyFont="1" applyFill="1" applyBorder="1" applyAlignment="1">
      <alignment horizontal="center" vertical="center" wrapText="1"/>
    </xf>
    <xf numFmtId="0" fontId="45" fillId="2" borderId="14" xfId="5" applyFont="1" applyFill="1" applyBorder="1" applyAlignment="1">
      <alignment horizontal="center" vertical="center" wrapText="1"/>
    </xf>
    <xf numFmtId="14" fontId="58" fillId="0" borderId="0" xfId="2" applyNumberFormat="1" applyFont="1" applyAlignment="1">
      <alignment vertical="center" wrapText="1"/>
    </xf>
    <xf numFmtId="0" fontId="58" fillId="0" borderId="0" xfId="2" applyFont="1"/>
    <xf numFmtId="14" fontId="44" fillId="0" borderId="0" xfId="2" applyNumberFormat="1" applyFont="1" applyAlignment="1">
      <alignment vertical="center" wrapText="1"/>
    </xf>
    <xf numFmtId="0" fontId="43" fillId="0" borderId="0" xfId="2" applyFont="1"/>
    <xf numFmtId="0" fontId="55" fillId="2" borderId="0" xfId="5" applyFont="1" applyFill="1" applyAlignment="1">
      <alignment horizontal="left" vertical="top" wrapText="1"/>
    </xf>
    <xf numFmtId="0" fontId="54" fillId="2" borderId="0" xfId="5" applyFont="1" applyFill="1" applyAlignment="1">
      <alignment horizontal="left" vertical="top"/>
    </xf>
    <xf numFmtId="0" fontId="50" fillId="2" borderId="0" xfId="5" applyFont="1" applyFill="1" applyAlignment="1">
      <alignment horizontal="left" vertical="top" wrapText="1"/>
    </xf>
    <xf numFmtId="0" fontId="49" fillId="2" borderId="0" xfId="5" applyFont="1" applyFill="1" applyAlignment="1">
      <alignment horizontal="left" vertical="top"/>
    </xf>
    <xf numFmtId="0" fontId="45" fillId="2" borderId="11" xfId="5" applyFont="1" applyFill="1" applyBorder="1" applyAlignment="1">
      <alignment horizontal="center" vertical="center"/>
    </xf>
    <xf numFmtId="0" fontId="59" fillId="0" borderId="0" xfId="2" applyFont="1"/>
    <xf numFmtId="0" fontId="19" fillId="9" borderId="1" xfId="0" applyFont="1" applyFill="1" applyBorder="1" applyAlignment="1">
      <alignment horizontal="center" vertical="center" wrapText="1"/>
    </xf>
    <xf numFmtId="0" fontId="20" fillId="8" borderId="0" xfId="0" applyFont="1" applyFill="1" applyAlignment="1">
      <alignment horizontal="center"/>
    </xf>
    <xf numFmtId="0" fontId="26" fillId="9" borderId="2" xfId="0" applyFont="1" applyFill="1" applyBorder="1" applyAlignment="1">
      <alignment horizontal="center"/>
    </xf>
    <xf numFmtId="0" fontId="19" fillId="9" borderId="1" xfId="0" applyFont="1" applyFill="1" applyBorder="1" applyAlignment="1">
      <alignment horizontal="center" vertical="center"/>
    </xf>
    <xf numFmtId="0" fontId="19" fillId="9" borderId="1" xfId="0" applyFont="1" applyFill="1" applyBorder="1" applyAlignment="1">
      <alignment horizontal="center"/>
    </xf>
    <xf numFmtId="0" fontId="0" fillId="0" borderId="7" xfId="0" applyBorder="1" applyAlignment="1">
      <alignment horizontal="center"/>
    </xf>
    <xf numFmtId="0" fontId="19" fillId="9" borderId="7" xfId="0" applyFont="1" applyFill="1" applyBorder="1" applyAlignment="1">
      <alignment horizontal="center" vertical="center" wrapText="1"/>
    </xf>
    <xf numFmtId="0" fontId="19" fillId="9" borderId="0" xfId="0" applyFont="1" applyFill="1" applyAlignment="1">
      <alignment horizontal="center" vertical="center" wrapText="1"/>
    </xf>
    <xf numFmtId="0" fontId="0" fillId="8" borderId="0" xfId="0" applyFill="1" applyAlignment="1">
      <alignment horizontal="center"/>
    </xf>
    <xf numFmtId="0" fontId="9" fillId="0" borderId="0" xfId="0" applyFont="1" applyAlignment="1">
      <alignment horizontal="left" wrapText="1"/>
    </xf>
    <xf numFmtId="0" fontId="23" fillId="11" borderId="6" xfId="0" applyFont="1" applyFill="1" applyBorder="1" applyAlignment="1">
      <alignment horizontal="center" vertical="top" wrapText="1"/>
    </xf>
    <xf numFmtId="0" fontId="23" fillId="11" borderId="5" xfId="0" applyFont="1" applyFill="1" applyBorder="1" applyAlignment="1">
      <alignment horizontal="center" vertical="top" wrapText="1"/>
    </xf>
    <xf numFmtId="0" fontId="23" fillId="11" borderId="4" xfId="0" applyFont="1" applyFill="1" applyBorder="1" applyAlignment="1">
      <alignment horizontal="center" vertical="top" wrapText="1"/>
    </xf>
    <xf numFmtId="0" fontId="23" fillId="17" borderId="6" xfId="0" applyFont="1" applyFill="1" applyBorder="1" applyAlignment="1">
      <alignment horizontal="center" vertical="top"/>
    </xf>
    <xf numFmtId="0" fontId="23" fillId="17" borderId="5" xfId="0" applyFont="1" applyFill="1" applyBorder="1" applyAlignment="1">
      <alignment horizontal="center" vertical="top"/>
    </xf>
  </cellXfs>
  <cellStyles count="7">
    <cellStyle name="Normal" xfId="0" builtinId="0"/>
    <cellStyle name="Normal 2" xfId="2" xr:uid="{3C7F3161-BEAE-499A-AEFE-B8ADE2F053E9}"/>
    <cellStyle name="Normal 2 2" xfId="3" xr:uid="{A2AE1A9F-0EC7-48BF-9DC5-5D7E745550B9}"/>
    <cellStyle name="Normal 3" xfId="4" xr:uid="{DFAA57F8-3EA3-44AF-99EB-D916F7625E42}"/>
    <cellStyle name="Normal 3 2" xfId="5" xr:uid="{5E6EFE79-936D-4264-B5CB-60646F5C1399}"/>
    <cellStyle name="Normal 4" xfId="6" xr:uid="{803BBCF1-921E-4A00-8067-ACE3FACD3514}"/>
    <cellStyle name="Normal 7" xfId="1" xr:uid="{5B730015-59BE-4F13-992E-26260F6A4C43}"/>
  </cellStyles>
  <dxfs count="32">
    <dxf>
      <font>
        <color rgb="FF9C0006"/>
      </font>
      <fill>
        <patternFill>
          <bgColor rgb="FFFFC7CE"/>
        </patternFill>
      </fill>
    </dxf>
    <dxf>
      <font>
        <color rgb="FF9C5700"/>
      </font>
      <fill>
        <patternFill>
          <bgColor rgb="FFFFEB9C"/>
        </patternFill>
      </fill>
    </dxf>
    <dxf>
      <font>
        <color theme="0" tint="-0.34998626667073579"/>
      </font>
    </dxf>
    <dxf>
      <numFmt numFmtId="168" formatCode=";;;"/>
      <fill>
        <patternFill>
          <bgColor rgb="FF00B050"/>
        </patternFill>
      </fill>
    </dxf>
    <dxf>
      <numFmt numFmtId="168" formatCode=";;;"/>
      <fill>
        <patternFill>
          <bgColor rgb="FFFF0000"/>
        </patternFill>
      </fill>
    </dxf>
    <dxf>
      <numFmt numFmtId="168" formatCode=";;;"/>
      <fill>
        <patternFill>
          <bgColor rgb="FF7030A0"/>
        </patternFill>
      </fill>
    </dxf>
    <dxf>
      <numFmt numFmtId="168" formatCode=";;;"/>
      <fill>
        <patternFill>
          <bgColor rgb="FF00B050"/>
        </patternFill>
      </fill>
    </dxf>
    <dxf>
      <numFmt numFmtId="168" formatCode=";;;"/>
      <fill>
        <patternFill>
          <bgColor rgb="FFFF0000"/>
        </patternFill>
      </fill>
    </dxf>
    <dxf>
      <numFmt numFmtId="168" formatCode=";;;"/>
      <fill>
        <patternFill>
          <bgColor rgb="FFFFFF00"/>
        </patternFill>
      </fill>
    </dxf>
    <dxf>
      <numFmt numFmtId="168" formatCode=";;;"/>
      <fill>
        <patternFill>
          <bgColor theme="9" tint="0.39994506668294322"/>
        </patternFill>
      </fill>
    </dxf>
    <dxf>
      <numFmt numFmtId="168" formatCode=";;;"/>
      <fill>
        <patternFill>
          <bgColor rgb="FF00B0F0"/>
        </patternFill>
      </fill>
    </dxf>
    <dxf>
      <font>
        <color rgb="FF9C0006"/>
      </font>
      <fill>
        <patternFill>
          <bgColor rgb="FFFFC7CE"/>
        </patternFill>
      </fill>
    </dxf>
    <dxf>
      <font>
        <color rgb="FF9C5700"/>
      </font>
      <fill>
        <patternFill>
          <bgColor rgb="FFFFEB9C"/>
        </patternFill>
      </fill>
    </dxf>
    <dxf>
      <font>
        <color theme="0"/>
      </font>
      <fill>
        <patternFill>
          <bgColor rgb="FF00B050"/>
        </patternFill>
      </fill>
    </dxf>
    <dxf>
      <font>
        <color theme="0"/>
      </font>
      <fill>
        <patternFill>
          <bgColor rgb="FFFF0000"/>
        </patternFill>
      </fill>
    </dxf>
    <dxf>
      <numFmt numFmtId="168" formatCode=";;;"/>
      <fill>
        <patternFill>
          <bgColor rgb="FF7030A0"/>
        </patternFill>
      </fill>
    </dxf>
    <dxf>
      <numFmt numFmtId="168" formatCode=";;;"/>
      <fill>
        <patternFill>
          <bgColor rgb="FF00B050"/>
        </patternFill>
      </fill>
    </dxf>
    <dxf>
      <numFmt numFmtId="168" formatCode=";;;"/>
      <fill>
        <patternFill>
          <bgColor rgb="FFFF0000"/>
        </patternFill>
      </fill>
    </dxf>
    <dxf>
      <numFmt numFmtId="168" formatCode=";;;"/>
      <fill>
        <patternFill>
          <bgColor rgb="FFFFFF00"/>
        </patternFill>
      </fill>
    </dxf>
    <dxf>
      <numFmt numFmtId="168" formatCode=";;;"/>
      <fill>
        <patternFill>
          <bgColor theme="9" tint="0.39994506668294322"/>
        </patternFill>
      </fill>
    </dxf>
    <dxf>
      <numFmt numFmtId="168" formatCode=";;;"/>
      <fill>
        <patternFill>
          <bgColor rgb="FF00B0F0"/>
        </patternFill>
      </fill>
    </dxf>
    <dxf>
      <font>
        <b val="0"/>
        <i val="0"/>
        <strike val="0"/>
        <condense val="0"/>
        <extend val="0"/>
        <outline val="0"/>
        <shadow val="0"/>
        <u val="none"/>
        <vertAlign val="baseline"/>
        <sz val="12"/>
        <color theme="1"/>
        <name val="Bahnschrift"/>
        <family val="2"/>
        <scheme val="none"/>
      </font>
      <numFmt numFmtId="167" formatCode="[$-409]mmmm\-yy;@"/>
      <alignment horizontal="left" vertical="center" textRotation="0" wrapText="0" indent="0" justifyLastLine="0" shrinkToFit="0" readingOrder="0"/>
      <border diagonalUp="0" diagonalDown="0" outline="0">
        <left style="thin">
          <color theme="1" tint="0.499984740745262"/>
        </left>
        <right/>
        <top style="thin">
          <color auto="1"/>
        </top>
        <bottom style="thin">
          <color auto="1"/>
        </bottom>
      </border>
    </dxf>
    <dxf>
      <font>
        <b val="0"/>
        <i val="0"/>
        <strike val="0"/>
        <condense val="0"/>
        <extend val="0"/>
        <outline val="0"/>
        <shadow val="0"/>
        <u val="none"/>
        <vertAlign val="baseline"/>
        <sz val="12"/>
        <color theme="1"/>
        <name val="Bahnschrift"/>
        <family val="2"/>
        <scheme val="none"/>
      </font>
      <numFmt numFmtId="0" formatCode="General"/>
      <alignment horizontal="center" vertical="center" textRotation="0" wrapText="0" indent="0" justifyLastLine="0" shrinkToFit="0" readingOrder="0"/>
      <border diagonalUp="0" diagonalDown="0">
        <left style="thin">
          <color theme="1" tint="0.499984740745262"/>
        </left>
        <right style="thin">
          <color theme="1" tint="0.499984740745262"/>
        </right>
        <top style="thin">
          <color indexed="64"/>
        </top>
        <bottom style="thin">
          <color indexed="64"/>
        </bottom>
      </border>
    </dxf>
    <dxf>
      <font>
        <b val="0"/>
        <i val="0"/>
        <strike val="0"/>
        <condense val="0"/>
        <extend val="0"/>
        <outline val="0"/>
        <shadow val="0"/>
        <u val="none"/>
        <vertAlign val="baseline"/>
        <sz val="12"/>
        <color theme="1"/>
        <name val="Bahnschrift"/>
        <family val="2"/>
        <scheme val="none"/>
      </font>
      <numFmt numFmtId="0" formatCode="General"/>
      <alignment horizontal="center" vertical="center" textRotation="0" wrapText="0" indent="0" justifyLastLine="0" shrinkToFit="0" readingOrder="0"/>
      <border diagonalUp="0" diagonalDown="0">
        <left style="hair">
          <color indexed="64"/>
        </left>
        <right style="thin">
          <color theme="1" tint="0.499984740745262"/>
        </right>
        <top style="thin">
          <color indexed="64"/>
        </top>
        <bottom style="thin">
          <color indexed="64"/>
        </bottom>
      </border>
    </dxf>
    <dxf>
      <font>
        <b val="0"/>
        <i val="0"/>
        <strike val="0"/>
        <condense val="0"/>
        <extend val="0"/>
        <outline val="0"/>
        <shadow val="0"/>
        <u val="none"/>
        <vertAlign val="baseline"/>
        <sz val="12"/>
        <color rgb="FF000000"/>
        <name val="Bahnschrift"/>
        <family val="2"/>
        <scheme val="none"/>
      </font>
      <alignment horizontal="left" vertical="center" textRotation="0" wrapText="1" indent="0" justifyLastLine="0" shrinkToFit="0" readingOrder="0"/>
      <border diagonalUp="0" diagonalDown="0" outline="0">
        <left style="thin">
          <color indexed="64"/>
        </left>
        <right style="thin">
          <color theme="1" tint="0.499984740745262"/>
        </right>
        <top style="thin">
          <color indexed="64"/>
        </top>
        <bottom style="thin">
          <color indexed="64"/>
        </bottom>
      </border>
      <protection locked="0" hidden="0"/>
    </dxf>
    <dxf>
      <border outline="0">
        <right style="thin">
          <color indexed="64"/>
        </right>
        <bottom style="thin">
          <color auto="1"/>
        </bottom>
      </border>
    </dxf>
    <dxf>
      <fill>
        <patternFill patternType="solid">
          <fgColor theme="8"/>
          <bgColor theme="8"/>
        </patternFill>
      </fill>
    </dxf>
    <dxf>
      <fill>
        <patternFill patternType="solid">
          <fgColor theme="0"/>
          <bgColor theme="0"/>
        </patternFill>
      </fill>
    </dxf>
    <dxf>
      <fill>
        <patternFill patternType="solid">
          <fgColor theme="7"/>
          <bgColor theme="7"/>
        </patternFill>
      </fill>
    </dxf>
    <dxf>
      <fill>
        <patternFill patternType="solid">
          <fgColor theme="8"/>
          <bgColor theme="8"/>
        </patternFill>
      </fill>
    </dxf>
    <dxf>
      <fill>
        <patternFill patternType="solid">
          <fgColor theme="0"/>
          <bgColor theme="0"/>
        </patternFill>
      </fill>
    </dxf>
    <dxf>
      <fill>
        <patternFill patternType="solid">
          <fgColor theme="7"/>
          <bgColor theme="7"/>
        </patternFill>
      </fill>
    </dxf>
  </dxfs>
  <tableStyles count="2" defaultTableStyle="TableStyleMedium2" defaultPivotStyle="PivotStyleLight16">
    <tableStyle name="Laws and Regulations-style" pivot="0" count="3" xr9:uid="{8BD9889A-827B-41E0-9297-F96C93041195}">
      <tableStyleElement type="headerRow" dxfId="31"/>
      <tableStyleElement type="firstRowStripe" dxfId="30"/>
      <tableStyleElement type="secondRowStripe" dxfId="29"/>
    </tableStyle>
    <tableStyle name="Standards and Guidance-style" pivot="0" count="3" xr9:uid="{BBC2C01F-6377-4A61-AFAA-F86D00408365}">
      <tableStyleElement type="headerRow" dxfId="28"/>
      <tableStyleElement type="firstRowStripe" dxfId="27"/>
      <tableStyleElement type="secondRowStripe" dxfId="26"/>
    </tableStyle>
  </tableStyles>
  <colors>
    <mruColors>
      <color rgb="FFFFC7CE"/>
      <color rgb="FF9C0006"/>
      <color rgb="FF9C5700"/>
      <color rgb="FFFFEB9C"/>
      <color rgb="FF38A399"/>
      <color rgb="FF66FF33"/>
      <color rgb="FF99FF33"/>
      <color rgb="FFCC3300"/>
      <color rgb="FF66FF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r>
              <a:rPr lang="en-US"/>
              <a:t>FEDRAMP</a:t>
            </a:r>
            <a:r>
              <a:rPr lang="en-US" baseline="0"/>
              <a:t> WEEKLY PROGRESS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1"/>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0-FD1D-47A6-929D-F26F69926CC9}"/>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1-FD1D-47A6-929D-F26F69926CC9}"/>
            </c:ext>
          </c:extLst>
        </c:ser>
        <c: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2-FD1D-47A6-929D-F26F69926CC9}"/>
            </c:ext>
          </c:extLst>
        </c:ser>
        <c: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'Overall Readiness'!#REF!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'Overall Readiness'!#REF!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'Overall Readiness'!#REF!</c15:sqref>
                        </c15:formulaRef>
                      </c:ext>
                    </c:extLst>
                    <c:strCache>
                      <c:ptCount val="1"/>
                      <c:pt idx="0">
                        <c:v>#REF!</c:v>
                      </c:pt>
                    </c:strCache>
                  </c:strRef>
                </c15:cat>
              </c15:filteredCategoryTitle>
            </c:ext>
            <c:ext xmlns:c16="http://schemas.microsoft.com/office/drawing/2014/chart" uri="{C3380CC4-5D6E-409C-BE32-E72D297353CC}">
              <c16:uniqueId val="{00000001-0801-4089-87A1-9405A136047A}"/>
            </c:ext>
          </c:extLst>
        </c:ser>
        <c:dLbls>
          <c:showLegendKey val="0"/>
          <c:showVal val="0"/>
          <c:showCatName val="0"/>
          <c:showSerName val="0"/>
          <c:showPercent val="0"/>
          <c:showBubbleSize val="0"/>
        </c:dLbls>
        <c:marker val="1"/>
        <c:smooth val="0"/>
        <c:axId val="542259392"/>
        <c:axId val="542258408"/>
      </c:lineChart>
      <c:catAx>
        <c:axId val="5422593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42258408"/>
        <c:crosses val="autoZero"/>
        <c:auto val="1"/>
        <c:lblAlgn val="ctr"/>
        <c:lblOffset val="100"/>
        <c:noMultiLvlLbl val="1"/>
      </c:catAx>
      <c:valAx>
        <c:axId val="5422584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42259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bg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tx1"/>
    </a:solidFill>
    <a:ln w="9525" cap="flat" cmpd="sng" algn="ctr">
      <a:solidFill>
        <a:schemeClr val="tx1">
          <a:lumMod val="15000"/>
          <a:lumOff val="85000"/>
        </a:schemeClr>
      </a:solidFill>
      <a:round/>
    </a:ln>
    <a:effectLst/>
  </c:spPr>
  <c:txPr>
    <a:bodyPr/>
    <a:lstStyle/>
    <a:p>
      <a:pPr>
        <a:defRPr>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2</xdr:rowOff>
    </xdr:from>
    <xdr:to>
      <xdr:col>10</xdr:col>
      <xdr:colOff>217715</xdr:colOff>
      <xdr:row>14</xdr:row>
      <xdr:rowOff>108859</xdr:rowOff>
    </xdr:to>
    <xdr:graphicFrame macro="">
      <xdr:nvGraphicFramePr>
        <xdr:cNvPr id="4" name="Chart 3">
          <a:extLst>
            <a:ext uri="{FF2B5EF4-FFF2-40B4-BE49-F238E27FC236}">
              <a16:creationId xmlns:a16="http://schemas.microsoft.com/office/drawing/2014/main" id="{34E14E35-2D13-4196-96CD-236F442F3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xdr:colOff>
      <xdr:row>0</xdr:row>
      <xdr:rowOff>213360</xdr:rowOff>
    </xdr:from>
    <xdr:to>
      <xdr:col>1</xdr:col>
      <xdr:colOff>1356360</xdr:colOff>
      <xdr:row>0</xdr:row>
      <xdr:rowOff>1245869</xdr:rowOff>
    </xdr:to>
    <xdr:pic>
      <xdr:nvPicPr>
        <xdr:cNvPr id="4" name="Picture 3">
          <a:extLst>
            <a:ext uri="{FF2B5EF4-FFF2-40B4-BE49-F238E27FC236}">
              <a16:creationId xmlns:a16="http://schemas.microsoft.com/office/drawing/2014/main" id="{44FEFDC4-F6CE-4A13-BC24-D52F6F690B9B}"/>
            </a:ext>
          </a:extLst>
        </xdr:cNvPr>
        <xdr:cNvPicPr>
          <a:picLocks noChangeAspect="1"/>
        </xdr:cNvPicPr>
      </xdr:nvPicPr>
      <xdr:blipFill>
        <a:blip xmlns:r="http://schemas.openxmlformats.org/officeDocument/2006/relationships" r:embed="rId1"/>
        <a:stretch>
          <a:fillRect/>
        </a:stretch>
      </xdr:blipFill>
      <xdr:spPr>
        <a:xfrm>
          <a:off x="213360" y="213360"/>
          <a:ext cx="1287780" cy="103250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F4571B-AE03-4756-A490-BFC6A54EB7FD}" name="Table1" displayName="Table1" ref="B2:E42" totalsRowShown="0" tableBorderDxfId="25">
  <autoFilter ref="B2:E42" xr:uid="{D3F4571B-AE03-4756-A490-BFC6A54EB7FD}"/>
  <tableColumns count="4">
    <tableColumn id="1" xr3:uid="{6B0A8633-E423-4B1B-9E2F-72007FFE8183}" name="Expired Artifacts" dataDxfId="24"/>
    <tableColumn id="2" xr3:uid="{AD2358DC-3D65-4F0E-B719-845950FD90C8}" name="Within 3 Months" dataDxfId="23">
      <calculatedColumnFormula>IF(ISBLANK('3_Snapshot Criteria'!P3),"",IF(D3="Yes","N/A",IF(AND('3_Snapshot Criteria'!P3&lt;=(TODAY()-275),'3_Snapshot Criteria'!P3&gt;=(TODAY()-365)),"Yes","No")))</calculatedColumnFormula>
    </tableColumn>
    <tableColumn id="3" xr3:uid="{26940146-1C84-47CA-9844-B60E8EA80EE5}" name="Expired This Month" dataDxfId="22">
      <calculatedColumnFormula>IF(ISBLANK('3_Snapshot Criteria'!P3),"",IF(K3="Yes","Yes",IF(M3="Yes","Yes","No")))</calculatedColumnFormula>
    </tableColumn>
    <tableColumn id="4" xr3:uid="{B921D593-DD09-4AD1-A938-FD5170DE1635}" name="Month to Expire" dataDxfId="21">
      <calculatedColumnFormula xml:space="preserve"> IF(ISBLANK('3_Snapshot Criteria'!P3), "", '3_Snapshot Criteria'!P3 + 365)</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3378-D5FE-429B-A591-E773105BCCC1}">
  <dimension ref="A1:A3"/>
  <sheetViews>
    <sheetView zoomScale="70" zoomScaleNormal="70" workbookViewId="0">
      <selection activeCell="L1" sqref="L1"/>
    </sheetView>
  </sheetViews>
  <sheetFormatPr defaultRowHeight="14.4" x14ac:dyDescent="0.3"/>
  <cols>
    <col min="1" max="3" width="50.6640625" customWidth="1"/>
  </cols>
  <sheetData>
    <row r="1" ht="409.2" customHeight="1" x14ac:dyDescent="0.3"/>
    <row r="3" ht="101.4" customHeight="1" x14ac:dyDescent="0.3"/>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2CC23-F084-4687-A082-C58AC4E10E7E}">
  <sheetPr>
    <tabColor theme="0" tint="-0.499984740745262"/>
  </sheetPr>
  <dimension ref="A1:C7"/>
  <sheetViews>
    <sheetView workbookViewId="0">
      <selection activeCell="C7" sqref="C7"/>
    </sheetView>
  </sheetViews>
  <sheetFormatPr defaultRowHeight="14.4" x14ac:dyDescent="0.3"/>
  <cols>
    <col min="1" max="1" width="21.5546875" customWidth="1"/>
    <col min="2" max="2" width="22.33203125" customWidth="1"/>
    <col min="3" max="3" width="19.109375" customWidth="1"/>
  </cols>
  <sheetData>
    <row r="1" spans="1:3" ht="46.95" customHeight="1" x14ac:dyDescent="0.3">
      <c r="A1" s="12" t="s">
        <v>664</v>
      </c>
      <c r="B1" s="12" t="s">
        <v>665</v>
      </c>
      <c r="C1" s="12" t="s">
        <v>666</v>
      </c>
    </row>
    <row r="2" spans="1:3" ht="28.8" x14ac:dyDescent="0.3">
      <c r="A2" s="11" t="s">
        <v>667</v>
      </c>
      <c r="B2" s="11" t="s">
        <v>668</v>
      </c>
      <c r="C2" s="11" t="s">
        <v>669</v>
      </c>
    </row>
    <row r="3" spans="1:3" ht="28.8" x14ac:dyDescent="0.3">
      <c r="A3" s="11" t="s">
        <v>670</v>
      </c>
      <c r="B3" s="11" t="s">
        <v>671</v>
      </c>
      <c r="C3" s="11" t="s">
        <v>672</v>
      </c>
    </row>
    <row r="4" spans="1:3" ht="28.8" x14ac:dyDescent="0.3">
      <c r="A4" s="11" t="s">
        <v>667</v>
      </c>
      <c r="B4" s="11" t="s">
        <v>668</v>
      </c>
      <c r="C4" s="11" t="s">
        <v>673</v>
      </c>
    </row>
    <row r="5" spans="1:3" ht="43.2" x14ac:dyDescent="0.3">
      <c r="A5" s="11" t="s">
        <v>674</v>
      </c>
      <c r="B5" s="11" t="s">
        <v>675</v>
      </c>
      <c r="C5" s="11" t="s">
        <v>73</v>
      </c>
    </row>
    <row r="6" spans="1:3" ht="43.2" x14ac:dyDescent="0.3">
      <c r="A6" s="11" t="s">
        <v>676</v>
      </c>
      <c r="B6" s="11" t="s">
        <v>677</v>
      </c>
    </row>
    <row r="7" spans="1:3" ht="43.2" x14ac:dyDescent="0.3">
      <c r="A7" s="11" t="s">
        <v>678</v>
      </c>
      <c r="B7" s="11" t="s">
        <v>679</v>
      </c>
    </row>
  </sheetData>
  <dataValidations count="1">
    <dataValidation type="list" allowBlank="1" showInputMessage="1" showErrorMessage="1" sqref="D3" xr:uid="{6A87F18A-9635-4074-9C1B-A1996AE70571}">
      <formula1>$C$2:$C$6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BDB87-50B7-4AB7-8604-961DFCCEB05D}">
  <sheetPr>
    <tabColor theme="0"/>
  </sheetPr>
  <dimension ref="A1:G21"/>
  <sheetViews>
    <sheetView zoomScaleNormal="100" workbookViewId="0">
      <selection activeCell="A5" sqref="A5:XFD9"/>
    </sheetView>
  </sheetViews>
  <sheetFormatPr defaultColWidth="14.44140625" defaultRowHeight="14.4" x14ac:dyDescent="0.3"/>
  <cols>
    <col min="1" max="1" width="2.109375" style="79" customWidth="1"/>
    <col min="2" max="2" width="20.88671875" style="79" customWidth="1"/>
    <col min="3" max="3" width="35.5546875" style="79" customWidth="1"/>
    <col min="4" max="4" width="36.5546875" style="79" customWidth="1"/>
    <col min="5" max="5" width="29" style="79" customWidth="1"/>
    <col min="6" max="6" width="59" style="79" customWidth="1"/>
    <col min="7" max="7" width="2.109375" style="79" customWidth="1"/>
    <col min="8" max="16384" width="14.44140625" style="79"/>
  </cols>
  <sheetData>
    <row r="1" spans="1:7" ht="113.25" customHeight="1" thickBot="1" x14ac:dyDescent="0.35">
      <c r="A1" s="91"/>
      <c r="B1" s="92"/>
      <c r="C1" s="111" t="s">
        <v>0</v>
      </c>
      <c r="D1" s="112"/>
      <c r="E1" s="112"/>
      <c r="F1" s="113"/>
      <c r="G1" s="91"/>
    </row>
    <row r="2" spans="1:7" ht="22.8" x14ac:dyDescent="0.3">
      <c r="A2" s="88"/>
      <c r="B2" s="89"/>
      <c r="C2" s="90"/>
      <c r="D2" s="90"/>
      <c r="E2" s="90"/>
      <c r="F2" s="90" t="s">
        <v>1</v>
      </c>
      <c r="G2" s="88"/>
    </row>
    <row r="3" spans="1:7" ht="30" customHeight="1" thickBot="1" x14ac:dyDescent="0.35">
      <c r="A3" s="80"/>
      <c r="B3" s="122" t="s">
        <v>2</v>
      </c>
      <c r="C3" s="122"/>
      <c r="D3" s="122"/>
      <c r="E3" s="122"/>
      <c r="F3" s="122"/>
      <c r="G3" s="80"/>
    </row>
    <row r="4" spans="1:7" ht="15" thickBot="1" x14ac:dyDescent="0.35">
      <c r="A4" s="80"/>
      <c r="B4" s="86" t="s">
        <v>3</v>
      </c>
      <c r="C4" s="87" t="s">
        <v>4</v>
      </c>
      <c r="D4" s="87" t="s">
        <v>5</v>
      </c>
      <c r="E4" s="87"/>
      <c r="F4" s="86" t="s">
        <v>6</v>
      </c>
      <c r="G4" s="80"/>
    </row>
    <row r="5" spans="1:7" ht="15" x14ac:dyDescent="0.3">
      <c r="A5" s="80"/>
      <c r="B5" s="85">
        <v>45261</v>
      </c>
      <c r="C5" s="84" t="s">
        <v>7</v>
      </c>
      <c r="D5" s="83">
        <v>1</v>
      </c>
      <c r="E5" s="82"/>
      <c r="F5" s="82" t="s">
        <v>8</v>
      </c>
      <c r="G5" s="80"/>
    </row>
    <row r="6" spans="1:7" ht="32.25" customHeight="1" x14ac:dyDescent="0.3">
      <c r="A6" s="80"/>
      <c r="B6" s="85">
        <v>45415</v>
      </c>
      <c r="C6" s="95" t="s">
        <v>9</v>
      </c>
      <c r="D6" s="83">
        <v>1.1000000000000001</v>
      </c>
      <c r="E6" s="82"/>
      <c r="F6" s="82" t="s">
        <v>8</v>
      </c>
      <c r="G6" s="80"/>
    </row>
    <row r="7" spans="1:7" ht="46.95" customHeight="1" x14ac:dyDescent="0.3">
      <c r="A7" s="80"/>
      <c r="B7" s="85">
        <v>45716</v>
      </c>
      <c r="C7" s="95" t="s">
        <v>10</v>
      </c>
      <c r="D7" s="83">
        <v>1.2</v>
      </c>
      <c r="F7" s="82" t="s">
        <v>8</v>
      </c>
      <c r="G7" s="80"/>
    </row>
    <row r="8" spans="1:7" ht="30" x14ac:dyDescent="0.3">
      <c r="A8" s="80"/>
      <c r="B8" s="85">
        <v>45811</v>
      </c>
      <c r="C8" s="95" t="s">
        <v>11</v>
      </c>
      <c r="D8" s="83">
        <v>1.3</v>
      </c>
      <c r="F8" s="82" t="s">
        <v>12</v>
      </c>
      <c r="G8" s="80"/>
    </row>
    <row r="9" spans="1:7" ht="75" x14ac:dyDescent="0.3">
      <c r="A9" s="80"/>
      <c r="B9" s="85">
        <v>45840</v>
      </c>
      <c r="C9" s="95" t="s">
        <v>13</v>
      </c>
      <c r="D9" s="83">
        <v>1.4</v>
      </c>
      <c r="F9" s="82" t="s">
        <v>12</v>
      </c>
      <c r="G9" s="80"/>
    </row>
    <row r="10" spans="1:7" ht="17.25" customHeight="1" x14ac:dyDescent="0.3">
      <c r="A10" s="80"/>
      <c r="B10" s="108"/>
      <c r="C10" s="108"/>
      <c r="D10" s="108"/>
      <c r="E10" s="108"/>
      <c r="F10" s="108"/>
      <c r="G10" s="80"/>
    </row>
    <row r="11" spans="1:7" ht="34.5" customHeight="1" thickBot="1" x14ac:dyDescent="0.35">
      <c r="A11" s="80"/>
      <c r="B11" s="122" t="s">
        <v>14</v>
      </c>
      <c r="C11" s="122"/>
      <c r="D11" s="122"/>
      <c r="E11" s="122"/>
      <c r="F11" s="122"/>
      <c r="G11" s="80"/>
    </row>
    <row r="12" spans="1:7" ht="75.75" customHeight="1" x14ac:dyDescent="0.3">
      <c r="A12" s="80"/>
      <c r="B12" s="114" t="s">
        <v>15</v>
      </c>
      <c r="C12" s="123"/>
      <c r="D12" s="123"/>
      <c r="E12" s="123"/>
      <c r="F12" s="123"/>
      <c r="G12" s="80"/>
    </row>
    <row r="13" spans="1:7" ht="33.75" customHeight="1" x14ac:dyDescent="0.3">
      <c r="A13" s="80"/>
      <c r="B13" s="81"/>
      <c r="C13" s="81"/>
      <c r="D13" s="81"/>
      <c r="E13" s="81"/>
      <c r="F13" s="81"/>
      <c r="G13" s="80"/>
    </row>
    <row r="14" spans="1:7" ht="27.75" customHeight="1" thickBot="1" x14ac:dyDescent="0.35">
      <c r="A14" s="80"/>
      <c r="B14" s="122" t="s">
        <v>16</v>
      </c>
      <c r="C14" s="122"/>
      <c r="D14" s="122"/>
      <c r="E14" s="122"/>
      <c r="F14" s="122"/>
      <c r="G14" s="80"/>
    </row>
    <row r="15" spans="1:7" ht="262.5" customHeight="1" x14ac:dyDescent="0.35">
      <c r="A15" s="80"/>
      <c r="B15" s="114" t="s">
        <v>17</v>
      </c>
      <c r="C15" s="115"/>
      <c r="D15" s="115"/>
      <c r="E15" s="115"/>
      <c r="F15" s="115"/>
      <c r="G15" s="80"/>
    </row>
    <row r="16" spans="1:7" ht="28.5" customHeight="1" x14ac:dyDescent="0.3">
      <c r="A16" s="80"/>
      <c r="B16" s="116"/>
      <c r="C16" s="117"/>
      <c r="D16" s="117"/>
      <c r="E16" s="117"/>
      <c r="F16" s="117"/>
      <c r="G16" s="80"/>
    </row>
    <row r="17" spans="1:7" ht="296.25" customHeight="1" x14ac:dyDescent="0.3">
      <c r="A17" s="80"/>
      <c r="B17" s="118" t="s">
        <v>18</v>
      </c>
      <c r="C17" s="119"/>
      <c r="D17" s="119"/>
      <c r="E17" s="119"/>
      <c r="F17" s="119"/>
      <c r="G17" s="80"/>
    </row>
    <row r="18" spans="1:7" ht="16.5" customHeight="1" x14ac:dyDescent="0.3">
      <c r="A18" s="80"/>
      <c r="B18" s="80"/>
      <c r="C18" s="80"/>
      <c r="D18" s="80"/>
      <c r="E18" s="80"/>
      <c r="F18" s="80"/>
      <c r="G18" s="80"/>
    </row>
    <row r="19" spans="1:7" ht="90" customHeight="1" x14ac:dyDescent="0.3">
      <c r="A19" s="80"/>
      <c r="B19" s="118" t="s">
        <v>19</v>
      </c>
      <c r="C19" s="119"/>
      <c r="D19" s="119"/>
      <c r="E19" s="119"/>
      <c r="F19" s="119"/>
      <c r="G19" s="80"/>
    </row>
    <row r="20" spans="1:7" ht="16.5" customHeight="1" x14ac:dyDescent="0.3">
      <c r="A20" s="80"/>
      <c r="B20" s="80"/>
      <c r="C20" s="80"/>
      <c r="D20" s="80"/>
      <c r="E20" s="80"/>
      <c r="F20" s="80"/>
      <c r="G20" s="80"/>
    </row>
    <row r="21" spans="1:7" ht="409.5" customHeight="1" x14ac:dyDescent="0.3">
      <c r="A21" s="80"/>
      <c r="B21" s="120" t="s">
        <v>20</v>
      </c>
      <c r="C21" s="121"/>
      <c r="D21" s="121"/>
      <c r="E21" s="121"/>
      <c r="F21" s="121"/>
      <c r="G21" s="80"/>
    </row>
  </sheetData>
  <mergeCells count="10">
    <mergeCell ref="B21:F21"/>
    <mergeCell ref="B3:F3"/>
    <mergeCell ref="B11:F11"/>
    <mergeCell ref="B12:F12"/>
    <mergeCell ref="B14:F14"/>
    <mergeCell ref="C1:F1"/>
    <mergeCell ref="B15:F15"/>
    <mergeCell ref="B16:F16"/>
    <mergeCell ref="B17:F17"/>
    <mergeCell ref="B19:F19"/>
  </mergeCells>
  <dataValidations count="3">
    <dataValidation type="list" allowBlank="1" showInputMessage="1" showErrorMessage="1" sqref="B11" xr:uid="{9B15D4C7-901F-4C26-BA85-82943C4013C8}">
      <formula1>"Operational, Under Development, Major Modification, Other"</formula1>
    </dataValidation>
    <dataValidation type="list" allowBlank="1" showInputMessage="1" showErrorMessage="1" sqref="B13" xr:uid="{ED0540C9-8D18-4BD5-86D5-7DEB6DEFDEC3}">
      <formula1>"Public, Private, Government Only Community, Hybrid"</formula1>
    </dataValidation>
    <dataValidation type="list" allowBlank="1" showInputMessage="1" showErrorMessage="1" sqref="B14" xr:uid="{30FBDCC6-C50F-43B7-9810-1260C94DEC1F}">
      <formula1>"Level 1: AAL1_IAL1_FAL1, Level 2: AAL2_IAL2_FAL2"</formula1>
    </dataValidation>
  </dataValidation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857E-9A65-473D-9262-140D63F0580C}">
  <sheetPr>
    <tabColor theme="0" tint="-0.499984740745262"/>
  </sheetPr>
  <dimension ref="A1:G43"/>
  <sheetViews>
    <sheetView workbookViewId="0">
      <selection activeCell="C2" sqref="C1:C1048576"/>
    </sheetView>
  </sheetViews>
  <sheetFormatPr defaultRowHeight="14.4" x14ac:dyDescent="0.3"/>
  <cols>
    <col min="1" max="1" width="40.88671875" customWidth="1"/>
    <col min="2" max="2" width="54.5546875" customWidth="1"/>
    <col min="3" max="3" width="2.88671875" customWidth="1"/>
    <col min="5" max="5" width="32.88671875" customWidth="1"/>
    <col min="6" max="6" width="13.109375" customWidth="1"/>
    <col min="7" max="7" width="22.5546875" customWidth="1"/>
  </cols>
  <sheetData>
    <row r="1" spans="1:7" ht="24.6" x14ac:dyDescent="0.4">
      <c r="A1" s="125" t="s">
        <v>21</v>
      </c>
      <c r="B1" s="125"/>
      <c r="C1" s="125"/>
      <c r="D1" s="125"/>
      <c r="E1" s="125"/>
      <c r="F1" s="125"/>
      <c r="G1" s="125"/>
    </row>
    <row r="2" spans="1:7" ht="38.25" customHeight="1" x14ac:dyDescent="0.3">
      <c r="A2" s="127" t="s">
        <v>22</v>
      </c>
      <c r="B2" s="127"/>
      <c r="C2" s="129"/>
      <c r="D2" s="124" t="s">
        <v>23</v>
      </c>
      <c r="E2" s="124"/>
      <c r="F2" s="124"/>
      <c r="G2" s="124"/>
    </row>
    <row r="3" spans="1:7" x14ac:dyDescent="0.3">
      <c r="A3" s="13" t="s">
        <v>24</v>
      </c>
      <c r="B3" s="13"/>
      <c r="C3" s="129"/>
      <c r="D3" s="109" t="s">
        <v>3</v>
      </c>
      <c r="E3" s="109" t="s">
        <v>4</v>
      </c>
      <c r="F3" s="109" t="s">
        <v>5</v>
      </c>
      <c r="G3" s="109" t="s">
        <v>6</v>
      </c>
    </row>
    <row r="4" spans="1:7" x14ac:dyDescent="0.3">
      <c r="A4" s="13" t="s">
        <v>25</v>
      </c>
      <c r="B4" s="13"/>
      <c r="C4" s="129"/>
      <c r="D4" s="15" t="s">
        <v>30</v>
      </c>
      <c r="E4" s="15" t="s">
        <v>30</v>
      </c>
      <c r="F4" s="15" t="s">
        <v>30</v>
      </c>
      <c r="G4" s="15" t="s">
        <v>30</v>
      </c>
    </row>
    <row r="5" spans="1:7" x14ac:dyDescent="0.3">
      <c r="A5" s="13" t="s">
        <v>5</v>
      </c>
      <c r="B5" s="13"/>
      <c r="C5" s="129"/>
      <c r="D5" s="110" t="s">
        <v>30</v>
      </c>
      <c r="E5" s="110" t="s">
        <v>30</v>
      </c>
      <c r="F5" s="110" t="s">
        <v>30</v>
      </c>
      <c r="G5" s="110" t="s">
        <v>30</v>
      </c>
    </row>
    <row r="6" spans="1:7" x14ac:dyDescent="0.3">
      <c r="A6" s="13" t="s">
        <v>3</v>
      </c>
      <c r="B6" s="14"/>
      <c r="C6" s="129"/>
    </row>
    <row r="7" spans="1:7" ht="15" customHeight="1" x14ac:dyDescent="0.3">
      <c r="A7" s="13" t="s">
        <v>26</v>
      </c>
      <c r="B7" s="13"/>
      <c r="C7" s="129"/>
    </row>
    <row r="8" spans="1:7" x14ac:dyDescent="0.3">
      <c r="A8" s="13" t="s">
        <v>27</v>
      </c>
      <c r="B8" s="13"/>
      <c r="C8" s="129"/>
    </row>
    <row r="9" spans="1:7" x14ac:dyDescent="0.3">
      <c r="A9" s="124" t="s">
        <v>28</v>
      </c>
      <c r="B9" s="124"/>
      <c r="C9" s="129"/>
    </row>
    <row r="10" spans="1:7" x14ac:dyDescent="0.3">
      <c r="A10" s="16" t="s">
        <v>29</v>
      </c>
      <c r="B10" s="16" t="s">
        <v>30</v>
      </c>
      <c r="C10" s="129"/>
    </row>
    <row r="11" spans="1:7" x14ac:dyDescent="0.3">
      <c r="A11" s="15" t="s">
        <v>31</v>
      </c>
      <c r="B11" s="15" t="s">
        <v>30</v>
      </c>
      <c r="C11" s="129"/>
    </row>
    <row r="12" spans="1:7" x14ac:dyDescent="0.3">
      <c r="A12" s="16" t="s">
        <v>32</v>
      </c>
      <c r="B12" s="16" t="s">
        <v>30</v>
      </c>
      <c r="C12" s="129"/>
    </row>
    <row r="13" spans="1:7" x14ac:dyDescent="0.3">
      <c r="A13" s="15" t="s">
        <v>33</v>
      </c>
      <c r="B13" s="15" t="s">
        <v>30</v>
      </c>
      <c r="C13" s="129"/>
    </row>
    <row r="14" spans="1:7" ht="17.25" customHeight="1" x14ac:dyDescent="0.3">
      <c r="A14" s="124" t="s">
        <v>34</v>
      </c>
      <c r="B14" s="124"/>
      <c r="C14" s="129"/>
    </row>
    <row r="15" spans="1:7" x14ac:dyDescent="0.3">
      <c r="A15" s="16" t="s">
        <v>29</v>
      </c>
      <c r="B15" s="16" t="s">
        <v>30</v>
      </c>
      <c r="C15" s="129"/>
    </row>
    <row r="16" spans="1:7" x14ac:dyDescent="0.3">
      <c r="A16" s="15" t="s">
        <v>31</v>
      </c>
      <c r="B16" s="15" t="s">
        <v>30</v>
      </c>
      <c r="C16" s="129"/>
    </row>
    <row r="17" spans="1:3" x14ac:dyDescent="0.3">
      <c r="A17" s="16" t="s">
        <v>32</v>
      </c>
      <c r="B17" s="16" t="s">
        <v>30</v>
      </c>
      <c r="C17" s="129"/>
    </row>
    <row r="18" spans="1:3" ht="15.75" customHeight="1" x14ac:dyDescent="0.3">
      <c r="A18" s="15" t="s">
        <v>33</v>
      </c>
      <c r="B18" s="15" t="s">
        <v>30</v>
      </c>
      <c r="C18" s="129"/>
    </row>
    <row r="19" spans="1:3" x14ac:dyDescent="0.3">
      <c r="A19" s="128" t="s">
        <v>35</v>
      </c>
      <c r="B19" s="128"/>
      <c r="C19" s="129"/>
    </row>
    <row r="20" spans="1:3" x14ac:dyDescent="0.3">
      <c r="A20" s="13" t="s">
        <v>36</v>
      </c>
      <c r="B20" s="13"/>
      <c r="C20" s="129"/>
    </row>
    <row r="21" spans="1:3" x14ac:dyDescent="0.3">
      <c r="A21" s="13" t="s">
        <v>37</v>
      </c>
      <c r="B21" s="13"/>
      <c r="C21" s="129"/>
    </row>
    <row r="22" spans="1:3" x14ac:dyDescent="0.3">
      <c r="A22" s="13" t="s">
        <v>38</v>
      </c>
      <c r="B22" s="13"/>
      <c r="C22" s="129"/>
    </row>
    <row r="23" spans="1:3" x14ac:dyDescent="0.3">
      <c r="A23" s="13" t="s">
        <v>39</v>
      </c>
      <c r="B23" s="13"/>
      <c r="C23" s="129"/>
    </row>
    <row r="24" spans="1:3" x14ac:dyDescent="0.3">
      <c r="A24" s="13" t="s">
        <v>40</v>
      </c>
      <c r="B24" s="13"/>
      <c r="C24" s="129"/>
    </row>
    <row r="25" spans="1:3" x14ac:dyDescent="0.3">
      <c r="A25" s="13" t="s">
        <v>41</v>
      </c>
      <c r="B25" s="13"/>
      <c r="C25" s="129"/>
    </row>
    <row r="26" spans="1:3" x14ac:dyDescent="0.3">
      <c r="A26" s="128" t="s">
        <v>42</v>
      </c>
      <c r="B26" s="128"/>
      <c r="C26" s="129"/>
    </row>
    <row r="27" spans="1:3" x14ac:dyDescent="0.3">
      <c r="A27" s="13" t="s">
        <v>36</v>
      </c>
      <c r="B27" s="13"/>
      <c r="C27" s="129"/>
    </row>
    <row r="28" spans="1:3" x14ac:dyDescent="0.3">
      <c r="A28" s="13" t="s">
        <v>37</v>
      </c>
      <c r="B28" s="13"/>
      <c r="C28" s="129"/>
    </row>
    <row r="29" spans="1:3" x14ac:dyDescent="0.3">
      <c r="A29" s="13" t="s">
        <v>38</v>
      </c>
      <c r="B29" s="13"/>
      <c r="C29" s="129"/>
    </row>
    <row r="30" spans="1:3" x14ac:dyDescent="0.3">
      <c r="A30" s="13" t="s">
        <v>39</v>
      </c>
      <c r="B30" s="13"/>
      <c r="C30" s="129"/>
    </row>
    <row r="31" spans="1:3" x14ac:dyDescent="0.3">
      <c r="A31" s="13" t="s">
        <v>40</v>
      </c>
      <c r="B31" s="13"/>
      <c r="C31" s="129"/>
    </row>
    <row r="32" spans="1:3" x14ac:dyDescent="0.3">
      <c r="A32" s="13" t="s">
        <v>41</v>
      </c>
      <c r="B32" s="13"/>
      <c r="C32" s="129"/>
    </row>
    <row r="33" spans="1:3" x14ac:dyDescent="0.3">
      <c r="A33" s="128" t="s">
        <v>43</v>
      </c>
      <c r="B33" s="128"/>
      <c r="C33" s="129"/>
    </row>
    <row r="34" spans="1:3" x14ac:dyDescent="0.3">
      <c r="A34" s="13" t="s">
        <v>36</v>
      </c>
      <c r="B34" s="13"/>
      <c r="C34" s="129"/>
    </row>
    <row r="35" spans="1:3" x14ac:dyDescent="0.3">
      <c r="A35" s="13" t="s">
        <v>37</v>
      </c>
      <c r="B35" s="13"/>
      <c r="C35" s="129"/>
    </row>
    <row r="36" spans="1:3" x14ac:dyDescent="0.3">
      <c r="A36" s="13" t="s">
        <v>38</v>
      </c>
      <c r="B36" s="13"/>
      <c r="C36" s="129"/>
    </row>
    <row r="37" spans="1:3" x14ac:dyDescent="0.3">
      <c r="A37" s="13" t="s">
        <v>39</v>
      </c>
      <c r="B37" s="13"/>
      <c r="C37" s="129"/>
    </row>
    <row r="38" spans="1:3" x14ac:dyDescent="0.3">
      <c r="A38" s="13" t="s">
        <v>40</v>
      </c>
      <c r="B38" s="13"/>
      <c r="C38" s="129"/>
    </row>
    <row r="39" spans="1:3" x14ac:dyDescent="0.3">
      <c r="A39" s="13" t="s">
        <v>41</v>
      </c>
      <c r="B39" s="13"/>
      <c r="C39" s="129"/>
    </row>
    <row r="40" spans="1:3" ht="15" customHeight="1" x14ac:dyDescent="0.3">
      <c r="A40" s="126" t="s">
        <v>44</v>
      </c>
      <c r="B40" s="126"/>
      <c r="C40" s="129"/>
    </row>
    <row r="41" spans="1:3" x14ac:dyDescent="0.3">
      <c r="A41" s="30"/>
      <c r="B41" s="30"/>
      <c r="C41" s="129"/>
    </row>
    <row r="42" spans="1:3" x14ac:dyDescent="0.3">
      <c r="A42" s="30"/>
      <c r="B42" s="30"/>
      <c r="C42" s="129"/>
    </row>
    <row r="43" spans="1:3" x14ac:dyDescent="0.3">
      <c r="A43" s="30"/>
      <c r="B43" s="30"/>
      <c r="C43" s="129"/>
    </row>
  </sheetData>
  <mergeCells count="10">
    <mergeCell ref="D2:G2"/>
    <mergeCell ref="A1:G1"/>
    <mergeCell ref="A40:B40"/>
    <mergeCell ref="A2:B2"/>
    <mergeCell ref="A9:B9"/>
    <mergeCell ref="A14:B14"/>
    <mergeCell ref="A19:B19"/>
    <mergeCell ref="A26:B26"/>
    <mergeCell ref="A33:B33"/>
    <mergeCell ref="C2:C43"/>
  </mergeCells>
  <dataValidations count="2">
    <dataValidation type="list" allowBlank="1" showInputMessage="1" showErrorMessage="1" sqref="B7" xr:uid="{C425D4CC-AF6A-4D50-8401-0B0F0D1FCB2D}">
      <formula1>"IaaS, PaaS, SaaS"</formula1>
    </dataValidation>
    <dataValidation type="list" allowBlank="1" showInputMessage="1" showErrorMessage="1" sqref="B8" xr:uid="{A807CFFC-D5DB-4C4C-94A4-0D2162DBEAB6}">
      <formula1>"Public, Private, Government Only Community, Hybrid"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0B5E0-1AE0-4DB6-A4B5-7F56FC514FEB}">
  <sheetPr>
    <tabColor theme="0" tint="-0.499984740745262"/>
  </sheetPr>
  <dimension ref="A1:G30"/>
  <sheetViews>
    <sheetView workbookViewId="0">
      <selection activeCell="A4" sqref="A4:G30"/>
    </sheetView>
  </sheetViews>
  <sheetFormatPr defaultRowHeight="14.4" x14ac:dyDescent="0.3"/>
  <cols>
    <col min="1" max="1" width="40.88671875" customWidth="1"/>
    <col min="2" max="2" width="54.5546875" customWidth="1"/>
    <col min="3" max="3" width="3" customWidth="1"/>
    <col min="4" max="4" width="7.109375" bestFit="1" customWidth="1"/>
    <col min="5" max="5" width="24.88671875" customWidth="1"/>
    <col min="6" max="6" width="16.6640625" customWidth="1"/>
    <col min="7" max="7" width="19.109375" customWidth="1"/>
  </cols>
  <sheetData>
    <row r="1" spans="1:7" ht="24.6" x14ac:dyDescent="0.4">
      <c r="A1" s="125" t="s">
        <v>45</v>
      </c>
      <c r="B1" s="125"/>
      <c r="C1" s="125"/>
      <c r="D1" s="125"/>
      <c r="E1" s="125"/>
      <c r="F1" s="125"/>
      <c r="G1" s="125"/>
    </row>
    <row r="2" spans="1:7" x14ac:dyDescent="0.3">
      <c r="A2" s="130" t="s">
        <v>46</v>
      </c>
      <c r="B2" s="131"/>
      <c r="C2" s="131"/>
      <c r="D2" s="131"/>
      <c r="E2" s="131"/>
      <c r="F2" s="131"/>
      <c r="G2" s="131"/>
    </row>
    <row r="3" spans="1:7" x14ac:dyDescent="0.3">
      <c r="A3" s="132"/>
      <c r="B3" s="132"/>
      <c r="C3" s="132"/>
      <c r="D3" s="132"/>
      <c r="E3" s="132"/>
      <c r="F3" s="132"/>
      <c r="G3" s="132"/>
    </row>
    <row r="4" spans="1:7" x14ac:dyDescent="0.3">
      <c r="A4" s="133"/>
      <c r="B4" s="133"/>
      <c r="C4" s="133"/>
      <c r="D4" s="133"/>
      <c r="E4" s="133"/>
      <c r="F4" s="133"/>
      <c r="G4" s="133"/>
    </row>
    <row r="5" spans="1:7" x14ac:dyDescent="0.3">
      <c r="A5" s="133"/>
      <c r="B5" s="133"/>
      <c r="C5" s="133"/>
      <c r="D5" s="133"/>
      <c r="E5" s="133"/>
      <c r="F5" s="133"/>
      <c r="G5" s="133"/>
    </row>
    <row r="6" spans="1:7" x14ac:dyDescent="0.3">
      <c r="A6" s="133"/>
      <c r="B6" s="133"/>
      <c r="C6" s="133"/>
      <c r="D6" s="133"/>
      <c r="E6" s="133"/>
      <c r="F6" s="133"/>
      <c r="G6" s="133"/>
    </row>
    <row r="7" spans="1:7" x14ac:dyDescent="0.3">
      <c r="A7" s="133"/>
      <c r="B7" s="133"/>
      <c r="C7" s="133"/>
      <c r="D7" s="133"/>
      <c r="E7" s="133"/>
      <c r="F7" s="133"/>
      <c r="G7" s="133"/>
    </row>
    <row r="8" spans="1:7" x14ac:dyDescent="0.3">
      <c r="A8" s="133"/>
      <c r="B8" s="133"/>
      <c r="C8" s="133"/>
      <c r="D8" s="133"/>
      <c r="E8" s="133"/>
      <c r="F8" s="133"/>
      <c r="G8" s="133"/>
    </row>
    <row r="9" spans="1:7" x14ac:dyDescent="0.3">
      <c r="A9" s="133"/>
      <c r="B9" s="133"/>
      <c r="C9" s="133"/>
      <c r="D9" s="133"/>
      <c r="E9" s="133"/>
      <c r="F9" s="133"/>
      <c r="G9" s="133"/>
    </row>
    <row r="10" spans="1:7" x14ac:dyDescent="0.3">
      <c r="A10" s="133"/>
      <c r="B10" s="133"/>
      <c r="C10" s="133"/>
      <c r="D10" s="133"/>
      <c r="E10" s="133"/>
      <c r="F10" s="133"/>
      <c r="G10" s="133"/>
    </row>
    <row r="11" spans="1:7" x14ac:dyDescent="0.3">
      <c r="A11" s="133"/>
      <c r="B11" s="133"/>
      <c r="C11" s="133"/>
      <c r="D11" s="133"/>
      <c r="E11" s="133"/>
      <c r="F11" s="133"/>
      <c r="G11" s="133"/>
    </row>
    <row r="12" spans="1:7" x14ac:dyDescent="0.3">
      <c r="A12" s="133"/>
      <c r="B12" s="133"/>
      <c r="C12" s="133"/>
      <c r="D12" s="133"/>
      <c r="E12" s="133"/>
      <c r="F12" s="133"/>
      <c r="G12" s="133"/>
    </row>
    <row r="13" spans="1:7" x14ac:dyDescent="0.3">
      <c r="A13" s="133"/>
      <c r="B13" s="133"/>
      <c r="C13" s="133"/>
      <c r="D13" s="133"/>
      <c r="E13" s="133"/>
      <c r="F13" s="133"/>
      <c r="G13" s="133"/>
    </row>
    <row r="14" spans="1:7" x14ac:dyDescent="0.3">
      <c r="A14" s="133"/>
      <c r="B14" s="133"/>
      <c r="C14" s="133"/>
      <c r="D14" s="133"/>
      <c r="E14" s="133"/>
      <c r="F14" s="133"/>
      <c r="G14" s="133"/>
    </row>
    <row r="15" spans="1:7" x14ac:dyDescent="0.3">
      <c r="A15" s="133"/>
      <c r="B15" s="133"/>
      <c r="C15" s="133"/>
      <c r="D15" s="133"/>
      <c r="E15" s="133"/>
      <c r="F15" s="133"/>
      <c r="G15" s="133"/>
    </row>
    <row r="16" spans="1:7" x14ac:dyDescent="0.3">
      <c r="A16" s="133"/>
      <c r="B16" s="133"/>
      <c r="C16" s="133"/>
      <c r="D16" s="133"/>
      <c r="E16" s="133"/>
      <c r="F16" s="133"/>
      <c r="G16" s="133"/>
    </row>
    <row r="17" spans="1:7" x14ac:dyDescent="0.3">
      <c r="A17" s="133"/>
      <c r="B17" s="133"/>
      <c r="C17" s="133"/>
      <c r="D17" s="133"/>
      <c r="E17" s="133"/>
      <c r="F17" s="133"/>
      <c r="G17" s="133"/>
    </row>
    <row r="18" spans="1:7" x14ac:dyDescent="0.3">
      <c r="A18" s="133"/>
      <c r="B18" s="133"/>
      <c r="C18" s="133"/>
      <c r="D18" s="133"/>
      <c r="E18" s="133"/>
      <c r="F18" s="133"/>
      <c r="G18" s="133"/>
    </row>
    <row r="19" spans="1:7" x14ac:dyDescent="0.3">
      <c r="A19" s="133"/>
      <c r="B19" s="133"/>
      <c r="C19" s="133"/>
      <c r="D19" s="133"/>
      <c r="E19" s="133"/>
      <c r="F19" s="133"/>
      <c r="G19" s="133"/>
    </row>
    <row r="20" spans="1:7" x14ac:dyDescent="0.3">
      <c r="A20" s="133"/>
      <c r="B20" s="133"/>
      <c r="C20" s="133"/>
      <c r="D20" s="133"/>
      <c r="E20" s="133"/>
      <c r="F20" s="133"/>
      <c r="G20" s="133"/>
    </row>
    <row r="21" spans="1:7" x14ac:dyDescent="0.3">
      <c r="A21" s="133"/>
      <c r="B21" s="133"/>
      <c r="C21" s="133"/>
      <c r="D21" s="133"/>
      <c r="E21" s="133"/>
      <c r="F21" s="133"/>
      <c r="G21" s="133"/>
    </row>
    <row r="22" spans="1:7" x14ac:dyDescent="0.3">
      <c r="A22" s="133"/>
      <c r="B22" s="133"/>
      <c r="C22" s="133"/>
      <c r="D22" s="133"/>
      <c r="E22" s="133"/>
      <c r="F22" s="133"/>
      <c r="G22" s="133"/>
    </row>
    <row r="23" spans="1:7" x14ac:dyDescent="0.3">
      <c r="A23" s="133"/>
      <c r="B23" s="133"/>
      <c r="C23" s="133"/>
      <c r="D23" s="133"/>
      <c r="E23" s="133"/>
      <c r="F23" s="133"/>
      <c r="G23" s="133"/>
    </row>
    <row r="24" spans="1:7" x14ac:dyDescent="0.3">
      <c r="A24" s="133"/>
      <c r="B24" s="133"/>
      <c r="C24" s="133"/>
      <c r="D24" s="133"/>
      <c r="E24" s="133"/>
      <c r="F24" s="133"/>
      <c r="G24" s="133"/>
    </row>
    <row r="25" spans="1:7" x14ac:dyDescent="0.3">
      <c r="A25" s="133"/>
      <c r="B25" s="133"/>
      <c r="C25" s="133"/>
      <c r="D25" s="133"/>
      <c r="E25" s="133"/>
      <c r="F25" s="133"/>
      <c r="G25" s="133"/>
    </row>
    <row r="26" spans="1:7" x14ac:dyDescent="0.3">
      <c r="A26" s="133"/>
      <c r="B26" s="133"/>
      <c r="C26" s="133"/>
      <c r="D26" s="133"/>
      <c r="E26" s="133"/>
      <c r="F26" s="133"/>
      <c r="G26" s="133"/>
    </row>
    <row r="27" spans="1:7" x14ac:dyDescent="0.3">
      <c r="A27" s="133"/>
      <c r="B27" s="133"/>
      <c r="C27" s="133"/>
      <c r="D27" s="133"/>
      <c r="E27" s="133"/>
      <c r="F27" s="133"/>
      <c r="G27" s="133"/>
    </row>
    <row r="28" spans="1:7" x14ac:dyDescent="0.3">
      <c r="A28" s="133"/>
      <c r="B28" s="133"/>
      <c r="C28" s="133"/>
      <c r="D28" s="133"/>
      <c r="E28" s="133"/>
      <c r="F28" s="133"/>
      <c r="G28" s="133"/>
    </row>
    <row r="29" spans="1:7" x14ac:dyDescent="0.3">
      <c r="A29" s="133"/>
      <c r="B29" s="133"/>
      <c r="C29" s="133"/>
      <c r="D29" s="133"/>
      <c r="E29" s="133"/>
      <c r="F29" s="133"/>
      <c r="G29" s="133"/>
    </row>
    <row r="30" spans="1:7" x14ac:dyDescent="0.3">
      <c r="A30" s="133"/>
      <c r="B30" s="133"/>
      <c r="C30" s="133"/>
      <c r="D30" s="133"/>
      <c r="E30" s="133"/>
      <c r="F30" s="133"/>
      <c r="G30" s="133"/>
    </row>
  </sheetData>
  <mergeCells count="4">
    <mergeCell ref="A1:G1"/>
    <mergeCell ref="A2:G2"/>
    <mergeCell ref="A3:G3"/>
    <mergeCell ref="A4:G3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6060-CA8B-4CBA-ACB2-9D976B6A428C}">
  <sheetPr>
    <tabColor theme="0" tint="-0.499984740745262"/>
  </sheetPr>
  <dimension ref="A1:V42"/>
  <sheetViews>
    <sheetView tabSelected="1" zoomScale="80" zoomScaleNormal="80" workbookViewId="0">
      <pane xSplit="2" ySplit="2" topLeftCell="J38" activePane="bottomRight" state="frozen"/>
      <selection pane="topRight" activeCell="C1" sqref="C1"/>
      <selection pane="bottomLeft" activeCell="A3" sqref="A3"/>
      <selection pane="bottomRight" activeCell="M38" sqref="M38"/>
    </sheetView>
  </sheetViews>
  <sheetFormatPr defaultColWidth="9.109375" defaultRowHeight="15" x14ac:dyDescent="0.25"/>
  <cols>
    <col min="1" max="1" width="8.109375" style="4" customWidth="1"/>
    <col min="2" max="2" width="9.6640625" style="4" customWidth="1"/>
    <col min="3" max="3" width="10.33203125" style="4" customWidth="1"/>
    <col min="4" max="4" width="8.5546875" style="21" customWidth="1"/>
    <col min="5" max="5" width="27.33203125" style="4" bestFit="1" customWidth="1"/>
    <col min="6" max="6" width="10.6640625" style="4" bestFit="1" customWidth="1"/>
    <col min="7" max="7" width="39.88671875" style="4" bestFit="1" customWidth="1"/>
    <col min="8" max="8" width="67.5546875" style="4" customWidth="1"/>
    <col min="9" max="9" width="103.33203125" style="4" customWidth="1"/>
    <col min="10" max="10" width="54.88671875" style="4" customWidth="1"/>
    <col min="11" max="11" width="78" style="4" customWidth="1"/>
    <col min="12" max="12" width="3.44140625" style="6" customWidth="1"/>
    <col min="13" max="13" width="78.88671875" style="4" customWidth="1"/>
    <col min="14" max="15" width="20" style="6" customWidth="1"/>
    <col min="16" max="16" width="18.6640625" style="6" bestFit="1" customWidth="1"/>
    <col min="17" max="17" width="3.44140625" style="6" customWidth="1"/>
    <col min="18" max="18" width="77.33203125" style="6" customWidth="1"/>
    <col min="19" max="19" width="9.44140625" style="6" bestFit="1" customWidth="1"/>
    <col min="20" max="16384" width="9.109375" style="6"/>
  </cols>
  <sheetData>
    <row r="1" spans="1:18" s="7" customFormat="1" ht="48" customHeight="1" x14ac:dyDescent="0.3">
      <c r="A1" s="134" t="s">
        <v>47</v>
      </c>
      <c r="B1" s="135"/>
      <c r="C1" s="135"/>
      <c r="D1" s="135"/>
      <c r="E1" s="135"/>
      <c r="F1" s="135"/>
      <c r="G1" s="135"/>
      <c r="H1" s="135"/>
      <c r="I1" s="136"/>
      <c r="J1" s="137" t="s">
        <v>48</v>
      </c>
      <c r="K1" s="138"/>
      <c r="L1" s="51"/>
      <c r="M1" s="69" t="s">
        <v>49</v>
      </c>
      <c r="N1" s="69" t="s">
        <v>50</v>
      </c>
      <c r="O1" s="69" t="s">
        <v>51</v>
      </c>
      <c r="P1" s="96" t="s">
        <v>52</v>
      </c>
      <c r="Q1" s="51"/>
      <c r="R1" s="69" t="s">
        <v>53</v>
      </c>
    </row>
    <row r="2" spans="1:18" ht="60" x14ac:dyDescent="0.25">
      <c r="A2" s="48" t="s">
        <v>54</v>
      </c>
      <c r="B2" s="48" t="s">
        <v>55</v>
      </c>
      <c r="C2" s="70" t="s">
        <v>56</v>
      </c>
      <c r="D2" s="71" t="s">
        <v>57</v>
      </c>
      <c r="E2" s="48" t="s">
        <v>58</v>
      </c>
      <c r="F2" s="48" t="s">
        <v>59</v>
      </c>
      <c r="G2" s="48" t="s">
        <v>60</v>
      </c>
      <c r="H2" s="48" t="s">
        <v>61</v>
      </c>
      <c r="I2" s="49" t="s">
        <v>62</v>
      </c>
      <c r="J2" s="50" t="s">
        <v>63</v>
      </c>
      <c r="K2" s="68" t="s">
        <v>64</v>
      </c>
      <c r="L2" s="66"/>
      <c r="M2" s="72"/>
      <c r="N2" s="74"/>
      <c r="O2" s="74"/>
      <c r="P2" s="74"/>
      <c r="Q2" s="66"/>
      <c r="R2" s="67"/>
    </row>
    <row r="3" spans="1:18" ht="409.6" x14ac:dyDescent="0.25">
      <c r="A3" s="17">
        <v>1</v>
      </c>
      <c r="B3" s="17" t="s">
        <v>65</v>
      </c>
      <c r="C3" s="18">
        <v>99.64</v>
      </c>
      <c r="D3" s="20">
        <f t="shared" ref="D3:D42" si="0">C3/2897.47</f>
        <v>3.4388621797637249E-2</v>
      </c>
      <c r="E3" s="17" t="s">
        <v>66</v>
      </c>
      <c r="F3" s="17" t="s">
        <v>67</v>
      </c>
      <c r="G3" s="17" t="s">
        <v>68</v>
      </c>
      <c r="H3" s="17" t="s">
        <v>69</v>
      </c>
      <c r="I3" s="17" t="s">
        <v>70</v>
      </c>
      <c r="J3" s="17" t="s">
        <v>71</v>
      </c>
      <c r="K3" s="17"/>
      <c r="L3" s="52"/>
      <c r="M3" s="17" t="s">
        <v>72</v>
      </c>
      <c r="N3" s="75" t="s">
        <v>73</v>
      </c>
      <c r="O3" s="29">
        <f t="shared" ref="O3:O42" si="1">IF(N3="Yes",D3,0)</f>
        <v>0</v>
      </c>
      <c r="P3" s="98"/>
      <c r="Q3" s="52"/>
      <c r="R3" s="93" t="s">
        <v>74</v>
      </c>
    </row>
    <row r="4" spans="1:18" ht="75" x14ac:dyDescent="0.25">
      <c r="A4" s="17">
        <v>2</v>
      </c>
      <c r="B4" s="17" t="s">
        <v>75</v>
      </c>
      <c r="C4" s="18">
        <v>77.819999999999993</v>
      </c>
      <c r="D4" s="20">
        <f t="shared" si="0"/>
        <v>2.6857913973224918E-2</v>
      </c>
      <c r="E4" s="17" t="s">
        <v>66</v>
      </c>
      <c r="F4" s="17" t="s">
        <v>76</v>
      </c>
      <c r="G4" s="17" t="s">
        <v>77</v>
      </c>
      <c r="H4" s="17" t="s">
        <v>78</v>
      </c>
      <c r="I4" s="17" t="s">
        <v>79</v>
      </c>
      <c r="J4" s="17" t="s">
        <v>80</v>
      </c>
      <c r="K4" s="17" t="s">
        <v>80</v>
      </c>
      <c r="L4" s="52"/>
      <c r="M4" s="17" t="s">
        <v>81</v>
      </c>
      <c r="N4" s="75" t="s">
        <v>73</v>
      </c>
      <c r="O4" s="29">
        <f t="shared" si="1"/>
        <v>0</v>
      </c>
      <c r="P4" s="98"/>
      <c r="Q4" s="52"/>
      <c r="R4" s="94"/>
    </row>
    <row r="5" spans="1:18" ht="105" x14ac:dyDescent="0.25">
      <c r="A5" s="17">
        <v>3</v>
      </c>
      <c r="B5" s="17" t="s">
        <v>82</v>
      </c>
      <c r="C5" s="18">
        <v>84.68</v>
      </c>
      <c r="D5" s="20">
        <f t="shared" si="0"/>
        <v>2.9225496726454463E-2</v>
      </c>
      <c r="E5" s="17" t="s">
        <v>66</v>
      </c>
      <c r="F5" s="17" t="s">
        <v>83</v>
      </c>
      <c r="G5" s="17" t="s">
        <v>84</v>
      </c>
      <c r="H5" s="17" t="s">
        <v>85</v>
      </c>
      <c r="I5" s="17" t="s">
        <v>86</v>
      </c>
      <c r="J5" s="17" t="s">
        <v>80</v>
      </c>
      <c r="K5" s="17" t="s">
        <v>80</v>
      </c>
      <c r="L5" s="52"/>
      <c r="M5" s="17" t="s">
        <v>87</v>
      </c>
      <c r="N5" s="75" t="s">
        <v>73</v>
      </c>
      <c r="O5" s="29">
        <f t="shared" si="1"/>
        <v>0</v>
      </c>
      <c r="P5" s="98"/>
      <c r="Q5" s="52"/>
      <c r="R5" s="93" t="s">
        <v>88</v>
      </c>
    </row>
    <row r="6" spans="1:18" ht="89.25" customHeight="1" x14ac:dyDescent="0.25">
      <c r="A6" s="17">
        <v>4</v>
      </c>
      <c r="B6" s="17" t="s">
        <v>89</v>
      </c>
      <c r="C6" s="18">
        <v>33.880000000000003</v>
      </c>
      <c r="D6" s="20">
        <f t="shared" si="0"/>
        <v>1.1692959720031615E-2</v>
      </c>
      <c r="E6" s="17" t="s">
        <v>66</v>
      </c>
      <c r="F6" s="17" t="s">
        <v>90</v>
      </c>
      <c r="G6" s="17" t="s">
        <v>91</v>
      </c>
      <c r="H6" s="17" t="s">
        <v>92</v>
      </c>
      <c r="I6" s="17" t="s">
        <v>93</v>
      </c>
      <c r="J6" s="17" t="s">
        <v>80</v>
      </c>
      <c r="K6" s="17" t="s">
        <v>80</v>
      </c>
      <c r="L6" s="52"/>
      <c r="M6" s="17" t="s">
        <v>94</v>
      </c>
      <c r="N6" s="75" t="s">
        <v>73</v>
      </c>
      <c r="O6" s="29">
        <f t="shared" si="1"/>
        <v>0</v>
      </c>
      <c r="P6" s="98"/>
      <c r="Q6" s="52"/>
      <c r="R6" s="94"/>
    </row>
    <row r="7" spans="1:18" ht="98.25" customHeight="1" x14ac:dyDescent="0.25">
      <c r="A7" s="17">
        <v>5</v>
      </c>
      <c r="B7" s="17" t="s">
        <v>95</v>
      </c>
      <c r="C7" s="18">
        <v>92.27</v>
      </c>
      <c r="D7" s="20">
        <f t="shared" si="0"/>
        <v>3.1845023416981019E-2</v>
      </c>
      <c r="E7" s="17" t="s">
        <v>66</v>
      </c>
      <c r="F7" s="17" t="s">
        <v>96</v>
      </c>
      <c r="G7" s="17" t="s">
        <v>97</v>
      </c>
      <c r="H7" s="17" t="s">
        <v>98</v>
      </c>
      <c r="I7" s="17" t="s">
        <v>99</v>
      </c>
      <c r="J7" s="17" t="s">
        <v>80</v>
      </c>
      <c r="K7" s="17" t="s">
        <v>80</v>
      </c>
      <c r="L7" s="52"/>
      <c r="M7" s="17" t="s">
        <v>100</v>
      </c>
      <c r="N7" s="75" t="s">
        <v>73</v>
      </c>
      <c r="O7" s="29">
        <f t="shared" si="1"/>
        <v>0</v>
      </c>
      <c r="P7" s="98"/>
      <c r="Q7" s="52"/>
      <c r="R7" s="94"/>
    </row>
    <row r="8" spans="1:18" ht="90" x14ac:dyDescent="0.25">
      <c r="A8" s="17">
        <v>6</v>
      </c>
      <c r="B8" s="17" t="s">
        <v>101</v>
      </c>
      <c r="C8" s="18">
        <v>92.27</v>
      </c>
      <c r="D8" s="20">
        <f t="shared" si="0"/>
        <v>3.1845023416981019E-2</v>
      </c>
      <c r="E8" s="17" t="s">
        <v>66</v>
      </c>
      <c r="F8" s="17" t="s">
        <v>102</v>
      </c>
      <c r="G8" s="17" t="s">
        <v>103</v>
      </c>
      <c r="H8" s="17" t="s">
        <v>104</v>
      </c>
      <c r="I8" s="17" t="s">
        <v>105</v>
      </c>
      <c r="J8" s="17" t="s">
        <v>106</v>
      </c>
      <c r="K8" s="17" t="s">
        <v>107</v>
      </c>
      <c r="L8" s="52"/>
      <c r="M8" s="17" t="s">
        <v>108</v>
      </c>
      <c r="N8" s="75" t="s">
        <v>73</v>
      </c>
      <c r="O8" s="29">
        <f t="shared" si="1"/>
        <v>0</v>
      </c>
      <c r="P8" s="98"/>
      <c r="Q8" s="52"/>
      <c r="R8" s="94"/>
    </row>
    <row r="9" spans="1:18" ht="105" x14ac:dyDescent="0.25">
      <c r="A9" s="17">
        <v>7</v>
      </c>
      <c r="B9" s="17" t="s">
        <v>109</v>
      </c>
      <c r="C9" s="18">
        <v>92.27</v>
      </c>
      <c r="D9" s="20">
        <f t="shared" si="0"/>
        <v>3.1845023416981019E-2</v>
      </c>
      <c r="E9" s="17" t="s">
        <v>66</v>
      </c>
      <c r="F9" s="17" t="s">
        <v>110</v>
      </c>
      <c r="G9" s="17" t="s">
        <v>111</v>
      </c>
      <c r="H9" s="17" t="s">
        <v>112</v>
      </c>
      <c r="I9" s="17" t="s">
        <v>113</v>
      </c>
      <c r="J9" s="17" t="s">
        <v>80</v>
      </c>
      <c r="K9" s="17" t="s">
        <v>80</v>
      </c>
      <c r="L9" s="52"/>
      <c r="M9" s="17" t="s">
        <v>114</v>
      </c>
      <c r="N9" s="75" t="s">
        <v>73</v>
      </c>
      <c r="O9" s="29">
        <f t="shared" si="1"/>
        <v>0</v>
      </c>
      <c r="P9" s="98"/>
      <c r="Q9" s="52"/>
      <c r="R9" s="94"/>
    </row>
    <row r="10" spans="1:18" ht="240" x14ac:dyDescent="0.25">
      <c r="A10" s="17">
        <v>8</v>
      </c>
      <c r="B10" s="17" t="s">
        <v>115</v>
      </c>
      <c r="C10" s="18">
        <v>30.86</v>
      </c>
      <c r="D10" s="20">
        <f t="shared" si="0"/>
        <v>1.065067110272065E-2</v>
      </c>
      <c r="E10" s="17" t="s">
        <v>66</v>
      </c>
      <c r="F10" s="17" t="s">
        <v>115</v>
      </c>
      <c r="G10" s="17" t="s">
        <v>116</v>
      </c>
      <c r="H10" s="17" t="s">
        <v>117</v>
      </c>
      <c r="I10" s="17" t="s">
        <v>118</v>
      </c>
      <c r="J10" s="17" t="s">
        <v>80</v>
      </c>
      <c r="K10" s="17" t="s">
        <v>80</v>
      </c>
      <c r="L10" s="52"/>
      <c r="M10" s="17" t="s">
        <v>119</v>
      </c>
      <c r="N10" s="75" t="s">
        <v>73</v>
      </c>
      <c r="O10" s="29">
        <f t="shared" si="1"/>
        <v>0</v>
      </c>
      <c r="P10" s="98"/>
      <c r="Q10" s="52"/>
      <c r="R10" s="93" t="s">
        <v>120</v>
      </c>
    </row>
    <row r="11" spans="1:18" ht="60" x14ac:dyDescent="0.25">
      <c r="A11" s="17">
        <v>9</v>
      </c>
      <c r="B11" s="17" t="s">
        <v>121</v>
      </c>
      <c r="C11" s="18">
        <v>30.86</v>
      </c>
      <c r="D11" s="20">
        <f t="shared" si="0"/>
        <v>1.065067110272065E-2</v>
      </c>
      <c r="E11" s="17" t="s">
        <v>66</v>
      </c>
      <c r="F11" s="17" t="s">
        <v>122</v>
      </c>
      <c r="G11" s="17" t="s">
        <v>123</v>
      </c>
      <c r="H11" s="17" t="s">
        <v>124</v>
      </c>
      <c r="I11" s="17" t="s">
        <v>125</v>
      </c>
      <c r="J11" s="17" t="s">
        <v>80</v>
      </c>
      <c r="K11" s="17" t="s">
        <v>80</v>
      </c>
      <c r="L11" s="52"/>
      <c r="M11" s="17" t="s">
        <v>126</v>
      </c>
      <c r="N11" s="75" t="s">
        <v>73</v>
      </c>
      <c r="O11" s="29">
        <f t="shared" si="1"/>
        <v>0</v>
      </c>
      <c r="P11" s="98"/>
      <c r="Q11" s="52"/>
      <c r="R11" s="94"/>
    </row>
    <row r="12" spans="1:18" ht="120" x14ac:dyDescent="0.25">
      <c r="A12" s="17">
        <v>10</v>
      </c>
      <c r="B12" s="17" t="s">
        <v>127</v>
      </c>
      <c r="C12" s="18">
        <v>14.07</v>
      </c>
      <c r="D12" s="20">
        <f t="shared" si="0"/>
        <v>4.8559605448891627E-3</v>
      </c>
      <c r="E12" s="17" t="s">
        <v>128</v>
      </c>
      <c r="F12" s="17" t="s">
        <v>129</v>
      </c>
      <c r="G12" s="17" t="s">
        <v>130</v>
      </c>
      <c r="H12" s="17" t="s">
        <v>131</v>
      </c>
      <c r="I12" s="17" t="s">
        <v>132</v>
      </c>
      <c r="J12" s="17" t="s">
        <v>80</v>
      </c>
      <c r="K12" s="17" t="s">
        <v>80</v>
      </c>
      <c r="L12" s="52"/>
      <c r="M12" s="17" t="s">
        <v>133</v>
      </c>
      <c r="N12" s="75" t="s">
        <v>73</v>
      </c>
      <c r="O12" s="29">
        <f t="shared" si="1"/>
        <v>0</v>
      </c>
      <c r="P12" s="98"/>
      <c r="Q12" s="52"/>
      <c r="R12" s="93" t="s">
        <v>120</v>
      </c>
    </row>
    <row r="13" spans="1:18" ht="75" x14ac:dyDescent="0.25">
      <c r="A13" s="17">
        <v>11</v>
      </c>
      <c r="B13" s="17" t="s">
        <v>134</v>
      </c>
      <c r="C13" s="28">
        <v>14.07</v>
      </c>
      <c r="D13" s="20">
        <f t="shared" si="0"/>
        <v>4.8559605448891627E-3</v>
      </c>
      <c r="E13" s="17" t="s">
        <v>128</v>
      </c>
      <c r="F13" s="17" t="s">
        <v>135</v>
      </c>
      <c r="G13" s="17" t="s">
        <v>136</v>
      </c>
      <c r="H13" s="17" t="s">
        <v>137</v>
      </c>
      <c r="I13" s="17" t="s">
        <v>138</v>
      </c>
      <c r="J13" s="17" t="s">
        <v>80</v>
      </c>
      <c r="K13" s="17" t="s">
        <v>80</v>
      </c>
      <c r="L13" s="53"/>
      <c r="M13" s="17" t="s">
        <v>139</v>
      </c>
      <c r="N13" s="75" t="s">
        <v>73</v>
      </c>
      <c r="O13" s="29">
        <f t="shared" si="1"/>
        <v>0</v>
      </c>
      <c r="P13" s="98"/>
      <c r="Q13" s="53"/>
      <c r="R13" s="94"/>
    </row>
    <row r="14" spans="1:18" ht="131.25" customHeight="1" x14ac:dyDescent="0.25">
      <c r="A14" s="17">
        <v>12</v>
      </c>
      <c r="B14" s="17" t="s">
        <v>140</v>
      </c>
      <c r="C14" s="18">
        <v>75.22</v>
      </c>
      <c r="D14" s="20">
        <f t="shared" si="0"/>
        <v>2.5960579402030049E-2</v>
      </c>
      <c r="E14" s="17" t="s">
        <v>128</v>
      </c>
      <c r="F14" s="17" t="s">
        <v>140</v>
      </c>
      <c r="G14" s="17" t="s">
        <v>141</v>
      </c>
      <c r="H14" s="17" t="s">
        <v>142</v>
      </c>
      <c r="I14" s="17" t="s">
        <v>143</v>
      </c>
      <c r="J14" s="17" t="s">
        <v>144</v>
      </c>
      <c r="K14" s="17" t="s">
        <v>145</v>
      </c>
      <c r="L14" s="52"/>
      <c r="M14" s="17" t="s">
        <v>146</v>
      </c>
      <c r="N14" s="75" t="s">
        <v>73</v>
      </c>
      <c r="O14" s="29">
        <f t="shared" si="1"/>
        <v>0</v>
      </c>
      <c r="P14" s="98"/>
      <c r="Q14" s="52"/>
      <c r="R14" s="94"/>
    </row>
    <row r="15" spans="1:18" ht="120" x14ac:dyDescent="0.25">
      <c r="A15" s="17">
        <v>13</v>
      </c>
      <c r="B15" s="17" t="s">
        <v>147</v>
      </c>
      <c r="C15" s="18">
        <v>26.26</v>
      </c>
      <c r="D15" s="20">
        <f t="shared" si="0"/>
        <v>9.0630791690681882E-3</v>
      </c>
      <c r="E15" s="17" t="s">
        <v>148</v>
      </c>
      <c r="F15" s="17" t="s">
        <v>149</v>
      </c>
      <c r="G15" s="17" t="s">
        <v>150</v>
      </c>
      <c r="H15" s="17" t="s">
        <v>151</v>
      </c>
      <c r="I15" s="17" t="s">
        <v>152</v>
      </c>
      <c r="J15" s="19" t="s">
        <v>153</v>
      </c>
      <c r="K15" s="17" t="s">
        <v>154</v>
      </c>
      <c r="L15" s="52"/>
      <c r="M15" s="17" t="s">
        <v>155</v>
      </c>
      <c r="N15" s="75" t="s">
        <v>73</v>
      </c>
      <c r="O15" s="29">
        <f t="shared" si="1"/>
        <v>0</v>
      </c>
      <c r="P15" s="98"/>
      <c r="Q15" s="52"/>
      <c r="R15" s="93" t="s">
        <v>120</v>
      </c>
    </row>
    <row r="16" spans="1:18" ht="84.75" customHeight="1" x14ac:dyDescent="0.25">
      <c r="A16" s="17">
        <v>14</v>
      </c>
      <c r="B16" s="17" t="s">
        <v>156</v>
      </c>
      <c r="C16" s="18">
        <v>26.26</v>
      </c>
      <c r="D16" s="20">
        <f t="shared" si="0"/>
        <v>9.0630791690681882E-3</v>
      </c>
      <c r="E16" s="17" t="s">
        <v>148</v>
      </c>
      <c r="F16" s="17" t="s">
        <v>157</v>
      </c>
      <c r="G16" s="17" t="s">
        <v>158</v>
      </c>
      <c r="H16" s="17" t="s">
        <v>159</v>
      </c>
      <c r="I16" s="17" t="s">
        <v>160</v>
      </c>
      <c r="J16" s="17" t="s">
        <v>80</v>
      </c>
      <c r="K16" s="17" t="s">
        <v>80</v>
      </c>
      <c r="L16" s="52"/>
      <c r="M16" s="17" t="s">
        <v>680</v>
      </c>
      <c r="N16" s="75" t="s">
        <v>73</v>
      </c>
      <c r="O16" s="29">
        <f t="shared" si="1"/>
        <v>0</v>
      </c>
      <c r="P16" s="98"/>
      <c r="Q16" s="52"/>
      <c r="R16" s="94"/>
    </row>
    <row r="17" spans="1:18" ht="114.75" customHeight="1" x14ac:dyDescent="0.25">
      <c r="A17" s="17">
        <v>15</v>
      </c>
      <c r="B17" s="17" t="s">
        <v>161</v>
      </c>
      <c r="C17" s="18">
        <v>30.77</v>
      </c>
      <c r="D17" s="20">
        <f t="shared" si="0"/>
        <v>1.0619609521410058E-2</v>
      </c>
      <c r="E17" s="17" t="s">
        <v>148</v>
      </c>
      <c r="F17" s="17" t="s">
        <v>162</v>
      </c>
      <c r="G17" s="17" t="s">
        <v>163</v>
      </c>
      <c r="H17" s="17" t="s">
        <v>164</v>
      </c>
      <c r="I17" s="17" t="s">
        <v>165</v>
      </c>
      <c r="J17" s="17" t="s">
        <v>80</v>
      </c>
      <c r="K17" s="17" t="s">
        <v>80</v>
      </c>
      <c r="L17" s="52"/>
      <c r="M17" s="17" t="s">
        <v>166</v>
      </c>
      <c r="N17" s="75" t="s">
        <v>73</v>
      </c>
      <c r="O17" s="29">
        <f t="shared" si="1"/>
        <v>0</v>
      </c>
      <c r="P17" s="98"/>
      <c r="Q17" s="52"/>
      <c r="R17" s="94"/>
    </row>
    <row r="18" spans="1:18" ht="108" customHeight="1" x14ac:dyDescent="0.25">
      <c r="A18" s="17">
        <v>16</v>
      </c>
      <c r="B18" s="17" t="s">
        <v>167</v>
      </c>
      <c r="C18" s="18">
        <v>69.3</v>
      </c>
      <c r="D18" s="20">
        <f t="shared" si="0"/>
        <v>2.3917417609155573E-2</v>
      </c>
      <c r="E18" s="17" t="s">
        <v>148</v>
      </c>
      <c r="F18" s="17" t="s">
        <v>168</v>
      </c>
      <c r="G18" s="17" t="s">
        <v>169</v>
      </c>
      <c r="H18" s="17" t="s">
        <v>170</v>
      </c>
      <c r="I18" s="17" t="s">
        <v>171</v>
      </c>
      <c r="J18" s="17" t="s">
        <v>80</v>
      </c>
      <c r="K18" s="17" t="s">
        <v>80</v>
      </c>
      <c r="L18" s="52"/>
      <c r="M18" s="17" t="s">
        <v>681</v>
      </c>
      <c r="N18" s="75" t="s">
        <v>73</v>
      </c>
      <c r="O18" s="29">
        <f t="shared" si="1"/>
        <v>0</v>
      </c>
      <c r="P18" s="98"/>
      <c r="Q18" s="52"/>
      <c r="R18" s="94"/>
    </row>
    <row r="19" spans="1:18" ht="95.25" customHeight="1" x14ac:dyDescent="0.25">
      <c r="A19" s="17">
        <v>17</v>
      </c>
      <c r="B19" s="17" t="s">
        <v>172</v>
      </c>
      <c r="C19" s="18">
        <v>69.3</v>
      </c>
      <c r="D19" s="20">
        <f t="shared" si="0"/>
        <v>2.3917417609155573E-2</v>
      </c>
      <c r="E19" s="17" t="s">
        <v>148</v>
      </c>
      <c r="F19" s="17" t="s">
        <v>173</v>
      </c>
      <c r="G19" s="17" t="s">
        <v>174</v>
      </c>
      <c r="H19" s="17" t="s">
        <v>175</v>
      </c>
      <c r="I19" s="17" t="s">
        <v>176</v>
      </c>
      <c r="J19" s="17" t="s">
        <v>80</v>
      </c>
      <c r="K19" s="17" t="s">
        <v>30</v>
      </c>
      <c r="L19" s="52"/>
      <c r="M19" s="17" t="s">
        <v>177</v>
      </c>
      <c r="N19" s="75" t="s">
        <v>73</v>
      </c>
      <c r="O19" s="29">
        <f t="shared" si="1"/>
        <v>0</v>
      </c>
      <c r="P19" s="98"/>
      <c r="Q19" s="52"/>
      <c r="R19" s="93" t="s">
        <v>120</v>
      </c>
    </row>
    <row r="20" spans="1:18" ht="94.5" customHeight="1" x14ac:dyDescent="0.25">
      <c r="A20" s="17">
        <v>18</v>
      </c>
      <c r="B20" s="17" t="s">
        <v>178</v>
      </c>
      <c r="C20" s="18">
        <v>69.3</v>
      </c>
      <c r="D20" s="20">
        <f t="shared" si="0"/>
        <v>2.3917417609155573E-2</v>
      </c>
      <c r="E20" s="17" t="s">
        <v>148</v>
      </c>
      <c r="F20" s="17" t="s">
        <v>179</v>
      </c>
      <c r="G20" s="17" t="s">
        <v>180</v>
      </c>
      <c r="H20" s="17" t="s">
        <v>181</v>
      </c>
      <c r="I20" s="17" t="s">
        <v>182</v>
      </c>
      <c r="J20" s="17" t="s">
        <v>183</v>
      </c>
      <c r="K20" s="17" t="s">
        <v>30</v>
      </c>
      <c r="L20" s="52"/>
      <c r="M20" s="17" t="s">
        <v>184</v>
      </c>
      <c r="N20" s="75" t="s">
        <v>73</v>
      </c>
      <c r="O20" s="29">
        <f t="shared" si="1"/>
        <v>0</v>
      </c>
      <c r="P20" s="98"/>
      <c r="Q20" s="52"/>
      <c r="R20" s="93" t="s">
        <v>120</v>
      </c>
    </row>
    <row r="21" spans="1:18" ht="405" x14ac:dyDescent="0.25">
      <c r="A21" s="17">
        <v>19</v>
      </c>
      <c r="B21" s="17" t="s">
        <v>185</v>
      </c>
      <c r="C21" s="18">
        <v>208.86</v>
      </c>
      <c r="D21" s="20">
        <f t="shared" si="0"/>
        <v>7.2083576361446369E-2</v>
      </c>
      <c r="E21" s="17" t="s">
        <v>148</v>
      </c>
      <c r="F21" s="17" t="s">
        <v>186</v>
      </c>
      <c r="G21" s="17" t="s">
        <v>187</v>
      </c>
      <c r="H21" s="17" t="s">
        <v>188</v>
      </c>
      <c r="I21" s="17" t="s">
        <v>189</v>
      </c>
      <c r="J21" s="17"/>
      <c r="K21" s="17" t="s">
        <v>190</v>
      </c>
      <c r="L21" s="52"/>
      <c r="M21" s="17" t="s">
        <v>191</v>
      </c>
      <c r="N21" s="75" t="s">
        <v>73</v>
      </c>
      <c r="O21" s="29">
        <f t="shared" si="1"/>
        <v>0</v>
      </c>
      <c r="P21" s="98"/>
      <c r="Q21" s="52"/>
      <c r="R21" s="93" t="s">
        <v>88</v>
      </c>
    </row>
    <row r="22" spans="1:18" ht="117" customHeight="1" x14ac:dyDescent="0.25">
      <c r="A22" s="17">
        <v>20</v>
      </c>
      <c r="B22" s="17" t="s">
        <v>192</v>
      </c>
      <c r="C22" s="18">
        <v>178.09</v>
      </c>
      <c r="D22" s="20">
        <f t="shared" si="0"/>
        <v>6.1463966840036313E-2</v>
      </c>
      <c r="E22" s="17" t="s">
        <v>148</v>
      </c>
      <c r="F22" s="17" t="s">
        <v>193</v>
      </c>
      <c r="G22" s="17" t="s">
        <v>194</v>
      </c>
      <c r="H22" s="17" t="s">
        <v>195</v>
      </c>
      <c r="I22" s="17" t="s">
        <v>196</v>
      </c>
      <c r="J22" s="17" t="s">
        <v>80</v>
      </c>
      <c r="K22" s="17" t="s">
        <v>30</v>
      </c>
      <c r="L22" s="52"/>
      <c r="M22" s="17" t="s">
        <v>682</v>
      </c>
      <c r="N22" s="75" t="s">
        <v>73</v>
      </c>
      <c r="O22" s="29">
        <f t="shared" si="1"/>
        <v>0</v>
      </c>
      <c r="P22" s="98"/>
      <c r="Q22" s="52"/>
      <c r="R22" s="94"/>
    </row>
    <row r="23" spans="1:18" ht="330" x14ac:dyDescent="0.25">
      <c r="A23" s="17">
        <v>21</v>
      </c>
      <c r="B23" s="17" t="s">
        <v>197</v>
      </c>
      <c r="C23" s="18">
        <v>30.77</v>
      </c>
      <c r="D23" s="20">
        <f t="shared" si="0"/>
        <v>1.0619609521410058E-2</v>
      </c>
      <c r="E23" s="17" t="s">
        <v>148</v>
      </c>
      <c r="F23" s="17" t="s">
        <v>198</v>
      </c>
      <c r="G23" s="17" t="s">
        <v>199</v>
      </c>
      <c r="H23" s="17" t="s">
        <v>200</v>
      </c>
      <c r="I23" s="17" t="s">
        <v>201</v>
      </c>
      <c r="J23" s="17" t="s">
        <v>80</v>
      </c>
      <c r="K23" s="17" t="s">
        <v>202</v>
      </c>
      <c r="L23" s="52"/>
      <c r="M23" s="17" t="s">
        <v>203</v>
      </c>
      <c r="N23" s="75" t="s">
        <v>73</v>
      </c>
      <c r="O23" s="29">
        <f t="shared" si="1"/>
        <v>0</v>
      </c>
      <c r="P23" s="98"/>
      <c r="Q23" s="52"/>
      <c r="R23" s="93" t="s">
        <v>204</v>
      </c>
    </row>
    <row r="24" spans="1:18" ht="330" x14ac:dyDescent="0.25">
      <c r="A24" s="17">
        <v>22</v>
      </c>
      <c r="B24" s="17" t="s">
        <v>205</v>
      </c>
      <c r="C24" s="18">
        <v>147.85</v>
      </c>
      <c r="D24" s="20">
        <f t="shared" si="0"/>
        <v>5.1027275519677513E-2</v>
      </c>
      <c r="E24" s="17" t="s">
        <v>206</v>
      </c>
      <c r="F24" s="17" t="s">
        <v>207</v>
      </c>
      <c r="G24" s="17" t="s">
        <v>208</v>
      </c>
      <c r="H24" s="17" t="s">
        <v>209</v>
      </c>
      <c r="I24" s="17" t="s">
        <v>210</v>
      </c>
      <c r="J24" s="17" t="s">
        <v>80</v>
      </c>
      <c r="K24" s="19" t="s">
        <v>211</v>
      </c>
      <c r="L24" s="52"/>
      <c r="M24" s="19" t="s">
        <v>212</v>
      </c>
      <c r="N24" s="75" t="s">
        <v>73</v>
      </c>
      <c r="O24" s="29">
        <f t="shared" si="1"/>
        <v>0</v>
      </c>
      <c r="P24" s="98"/>
      <c r="Q24" s="52"/>
      <c r="R24" s="94"/>
    </row>
    <row r="25" spans="1:18" ht="195" x14ac:dyDescent="0.25">
      <c r="A25" s="17">
        <v>23</v>
      </c>
      <c r="B25" s="17" t="s">
        <v>213</v>
      </c>
      <c r="C25" s="18">
        <v>147.85</v>
      </c>
      <c r="D25" s="20">
        <f t="shared" si="0"/>
        <v>5.1027275519677513E-2</v>
      </c>
      <c r="E25" s="17" t="s">
        <v>206</v>
      </c>
      <c r="F25" s="17" t="s">
        <v>214</v>
      </c>
      <c r="G25" s="17" t="s">
        <v>215</v>
      </c>
      <c r="H25" s="17" t="s">
        <v>216</v>
      </c>
      <c r="I25" s="17" t="s">
        <v>217</v>
      </c>
      <c r="J25" s="17" t="s">
        <v>80</v>
      </c>
      <c r="K25" s="19" t="s">
        <v>218</v>
      </c>
      <c r="L25" s="52"/>
      <c r="M25" s="19" t="s">
        <v>219</v>
      </c>
      <c r="N25" s="75" t="s">
        <v>73</v>
      </c>
      <c r="O25" s="29">
        <f t="shared" si="1"/>
        <v>0</v>
      </c>
      <c r="P25" s="98"/>
      <c r="Q25" s="52"/>
      <c r="R25" s="94"/>
    </row>
    <row r="26" spans="1:18" ht="360" customHeight="1" x14ac:dyDescent="0.25">
      <c r="A26" s="17">
        <v>24</v>
      </c>
      <c r="B26" s="17" t="s">
        <v>220</v>
      </c>
      <c r="C26" s="18">
        <v>55.67</v>
      </c>
      <c r="D26" s="20">
        <f t="shared" si="0"/>
        <v>1.9213313684007083E-2</v>
      </c>
      <c r="E26" s="17" t="s">
        <v>206</v>
      </c>
      <c r="F26" s="17" t="s">
        <v>221</v>
      </c>
      <c r="G26" s="17" t="s">
        <v>222</v>
      </c>
      <c r="H26" s="17" t="s">
        <v>223</v>
      </c>
      <c r="I26" s="17" t="s">
        <v>224</v>
      </c>
      <c r="J26" s="17" t="s">
        <v>80</v>
      </c>
      <c r="K26" s="17" t="s">
        <v>225</v>
      </c>
      <c r="L26" s="52"/>
      <c r="M26" s="17" t="s">
        <v>226</v>
      </c>
      <c r="N26" s="75" t="s">
        <v>73</v>
      </c>
      <c r="O26" s="29">
        <f t="shared" si="1"/>
        <v>0</v>
      </c>
      <c r="P26" s="98"/>
      <c r="Q26" s="52"/>
      <c r="R26" s="93" t="s">
        <v>227</v>
      </c>
    </row>
    <row r="27" spans="1:18" ht="315" x14ac:dyDescent="0.25">
      <c r="A27" s="17">
        <v>25</v>
      </c>
      <c r="B27" s="17" t="s">
        <v>228</v>
      </c>
      <c r="C27" s="18">
        <v>51.05</v>
      </c>
      <c r="D27" s="20">
        <f t="shared" si="0"/>
        <v>1.7618819176730045E-2</v>
      </c>
      <c r="E27" s="17" t="s">
        <v>206</v>
      </c>
      <c r="F27" s="17" t="s">
        <v>229</v>
      </c>
      <c r="G27" s="17" t="s">
        <v>230</v>
      </c>
      <c r="H27" s="17" t="s">
        <v>231</v>
      </c>
      <c r="I27" s="17" t="s">
        <v>232</v>
      </c>
      <c r="J27" s="17"/>
      <c r="K27" s="17" t="s">
        <v>233</v>
      </c>
      <c r="L27" s="52"/>
      <c r="M27" s="17" t="s">
        <v>234</v>
      </c>
      <c r="N27" s="75" t="s">
        <v>73</v>
      </c>
      <c r="O27" s="29">
        <f t="shared" si="1"/>
        <v>0</v>
      </c>
      <c r="P27" s="98"/>
      <c r="Q27" s="52"/>
      <c r="R27" s="93" t="s">
        <v>235</v>
      </c>
    </row>
    <row r="28" spans="1:18" ht="270" x14ac:dyDescent="0.25">
      <c r="A28" s="17">
        <v>26</v>
      </c>
      <c r="B28" s="17" t="s">
        <v>236</v>
      </c>
      <c r="C28" s="18">
        <v>64.209999999999994</v>
      </c>
      <c r="D28" s="20">
        <f t="shared" si="0"/>
        <v>2.2160712621701002E-2</v>
      </c>
      <c r="E28" s="17" t="s">
        <v>237</v>
      </c>
      <c r="F28" s="17" t="s">
        <v>238</v>
      </c>
      <c r="G28" s="17" t="s">
        <v>239</v>
      </c>
      <c r="H28" s="17" t="s">
        <v>240</v>
      </c>
      <c r="I28" s="17" t="s">
        <v>241</v>
      </c>
      <c r="J28" s="17" t="s">
        <v>80</v>
      </c>
      <c r="K28" s="17" t="s">
        <v>242</v>
      </c>
      <c r="L28" s="52"/>
      <c r="M28" s="17" t="s">
        <v>683</v>
      </c>
      <c r="N28" s="75" t="s">
        <v>73</v>
      </c>
      <c r="O28" s="29">
        <f t="shared" si="1"/>
        <v>0</v>
      </c>
      <c r="P28" s="98"/>
      <c r="Q28" s="52"/>
      <c r="R28" s="93" t="s">
        <v>88</v>
      </c>
    </row>
    <row r="29" spans="1:18" ht="134.25" customHeight="1" x14ac:dyDescent="0.25">
      <c r="A29" s="17">
        <v>27</v>
      </c>
      <c r="B29" s="17" t="s">
        <v>243</v>
      </c>
      <c r="C29" s="18">
        <v>64.209999999999994</v>
      </c>
      <c r="D29" s="20">
        <f t="shared" si="0"/>
        <v>2.2160712621701002E-2</v>
      </c>
      <c r="E29" s="17" t="s">
        <v>237</v>
      </c>
      <c r="F29" s="17" t="s">
        <v>244</v>
      </c>
      <c r="G29" s="17" t="s">
        <v>245</v>
      </c>
      <c r="H29" s="17" t="s">
        <v>246</v>
      </c>
      <c r="I29" s="17" t="s">
        <v>247</v>
      </c>
      <c r="J29" s="17" t="s">
        <v>80</v>
      </c>
      <c r="K29" s="17" t="s">
        <v>80</v>
      </c>
      <c r="L29" s="52"/>
      <c r="M29" s="17" t="s">
        <v>248</v>
      </c>
      <c r="N29" s="75" t="s">
        <v>73</v>
      </c>
      <c r="O29" s="29">
        <f t="shared" si="1"/>
        <v>0</v>
      </c>
      <c r="P29" s="98"/>
      <c r="Q29" s="52"/>
      <c r="R29" s="94"/>
    </row>
    <row r="30" spans="1:18" ht="168" customHeight="1" x14ac:dyDescent="0.25">
      <c r="A30" s="17">
        <v>28</v>
      </c>
      <c r="B30" s="17" t="s">
        <v>249</v>
      </c>
      <c r="C30" s="18">
        <v>25.65</v>
      </c>
      <c r="D30" s="20">
        <f t="shared" si="0"/>
        <v>8.8525506735186218E-3</v>
      </c>
      <c r="E30" s="17" t="s">
        <v>250</v>
      </c>
      <c r="F30" s="17" t="s">
        <v>251</v>
      </c>
      <c r="G30" s="17" t="s">
        <v>252</v>
      </c>
      <c r="H30" s="17" t="s">
        <v>253</v>
      </c>
      <c r="I30" s="17" t="s">
        <v>254</v>
      </c>
      <c r="J30" s="17" t="s">
        <v>255</v>
      </c>
      <c r="K30" s="17" t="s">
        <v>80</v>
      </c>
      <c r="L30" s="52"/>
      <c r="M30" s="17" t="s">
        <v>256</v>
      </c>
      <c r="N30" s="75" t="s">
        <v>73</v>
      </c>
      <c r="O30" s="29">
        <f t="shared" si="1"/>
        <v>0</v>
      </c>
      <c r="P30" s="98"/>
      <c r="Q30" s="52"/>
      <c r="R30" s="93" t="s">
        <v>120</v>
      </c>
    </row>
    <row r="31" spans="1:18" ht="409.6" x14ac:dyDescent="0.25">
      <c r="A31" s="17">
        <v>29</v>
      </c>
      <c r="B31" s="17" t="s">
        <v>257</v>
      </c>
      <c r="C31" s="18">
        <v>61.82</v>
      </c>
      <c r="D31" s="20">
        <f t="shared" si="0"/>
        <v>2.133585507356418E-2</v>
      </c>
      <c r="E31" s="17" t="s">
        <v>258</v>
      </c>
      <c r="F31" s="17" t="s">
        <v>259</v>
      </c>
      <c r="G31" s="17" t="s">
        <v>260</v>
      </c>
      <c r="H31" s="17" t="s">
        <v>261</v>
      </c>
      <c r="I31" s="17" t="s">
        <v>262</v>
      </c>
      <c r="J31" s="17" t="s">
        <v>263</v>
      </c>
      <c r="K31" s="19" t="s">
        <v>264</v>
      </c>
      <c r="L31" s="52"/>
      <c r="M31" s="17" t="s">
        <v>265</v>
      </c>
      <c r="N31" s="75" t="s">
        <v>73</v>
      </c>
      <c r="O31" s="29">
        <f t="shared" si="1"/>
        <v>0</v>
      </c>
      <c r="P31" s="98"/>
      <c r="Q31" s="52"/>
      <c r="R31" s="93" t="s">
        <v>266</v>
      </c>
    </row>
    <row r="32" spans="1:18" ht="125.25" customHeight="1" x14ac:dyDescent="0.25">
      <c r="A32" s="17">
        <v>30</v>
      </c>
      <c r="B32" s="17" t="s">
        <v>267</v>
      </c>
      <c r="C32" s="18">
        <v>61.82</v>
      </c>
      <c r="D32" s="20">
        <f t="shared" si="0"/>
        <v>2.133585507356418E-2</v>
      </c>
      <c r="E32" s="17" t="s">
        <v>258</v>
      </c>
      <c r="F32" s="17" t="s">
        <v>268</v>
      </c>
      <c r="G32" s="17" t="s">
        <v>269</v>
      </c>
      <c r="H32" s="17" t="s">
        <v>270</v>
      </c>
      <c r="I32" s="17" t="s">
        <v>271</v>
      </c>
      <c r="J32" s="17" t="s">
        <v>272</v>
      </c>
      <c r="K32" s="17" t="s">
        <v>80</v>
      </c>
      <c r="L32" s="52"/>
      <c r="M32" s="17" t="s">
        <v>684</v>
      </c>
      <c r="N32" s="75" t="s">
        <v>73</v>
      </c>
      <c r="O32" s="29">
        <f t="shared" si="1"/>
        <v>0</v>
      </c>
      <c r="P32" s="98"/>
      <c r="Q32" s="52"/>
      <c r="R32" s="94"/>
    </row>
    <row r="33" spans="1:22" ht="210" x14ac:dyDescent="0.25">
      <c r="A33" s="17">
        <v>31</v>
      </c>
      <c r="B33" s="17" t="s">
        <v>273</v>
      </c>
      <c r="C33" s="18">
        <v>72.900000000000006</v>
      </c>
      <c r="D33" s="20">
        <f t="shared" si="0"/>
        <v>2.5159880861579244E-2</v>
      </c>
      <c r="E33" s="17" t="s">
        <v>274</v>
      </c>
      <c r="F33" s="17" t="s">
        <v>275</v>
      </c>
      <c r="G33" s="17" t="s">
        <v>276</v>
      </c>
      <c r="H33" s="17" t="s">
        <v>277</v>
      </c>
      <c r="I33" s="17" t="s">
        <v>278</v>
      </c>
      <c r="J33" s="17" t="s">
        <v>80</v>
      </c>
      <c r="K33" s="17" t="s">
        <v>279</v>
      </c>
      <c r="L33" s="52"/>
      <c r="M33" s="17" t="s">
        <v>280</v>
      </c>
      <c r="N33" s="75" t="s">
        <v>73</v>
      </c>
      <c r="O33" s="29">
        <f t="shared" si="1"/>
        <v>0</v>
      </c>
      <c r="P33" s="98"/>
      <c r="Q33" s="52"/>
      <c r="R33" s="93" t="s">
        <v>281</v>
      </c>
    </row>
    <row r="34" spans="1:22" ht="162" customHeight="1" x14ac:dyDescent="0.25">
      <c r="A34" s="17">
        <v>32</v>
      </c>
      <c r="B34" s="17" t="s">
        <v>282</v>
      </c>
      <c r="C34" s="18">
        <v>72.900000000000006</v>
      </c>
      <c r="D34" s="20">
        <f t="shared" si="0"/>
        <v>2.5159880861579244E-2</v>
      </c>
      <c r="E34" s="17" t="s">
        <v>274</v>
      </c>
      <c r="F34" s="17" t="s">
        <v>283</v>
      </c>
      <c r="G34" s="17" t="s">
        <v>284</v>
      </c>
      <c r="H34" s="17" t="s">
        <v>285</v>
      </c>
      <c r="I34" s="17" t="s">
        <v>286</v>
      </c>
      <c r="J34" s="17" t="s">
        <v>80</v>
      </c>
      <c r="K34" s="17" t="s">
        <v>80</v>
      </c>
      <c r="L34" s="52"/>
      <c r="M34" s="17" t="s">
        <v>287</v>
      </c>
      <c r="N34" s="75" t="s">
        <v>73</v>
      </c>
      <c r="O34" s="29">
        <f t="shared" si="1"/>
        <v>0</v>
      </c>
      <c r="P34" s="98"/>
      <c r="Q34" s="52"/>
      <c r="R34" s="94"/>
    </row>
    <row r="35" spans="1:22" ht="210" x14ac:dyDescent="0.25">
      <c r="A35" s="17">
        <v>33</v>
      </c>
      <c r="B35" s="17" t="s">
        <v>288</v>
      </c>
      <c r="C35" s="18">
        <v>15.33</v>
      </c>
      <c r="D35" s="20">
        <f t="shared" si="0"/>
        <v>5.2908226832374455E-3</v>
      </c>
      <c r="E35" s="17" t="s">
        <v>274</v>
      </c>
      <c r="F35" s="17" t="s">
        <v>288</v>
      </c>
      <c r="G35" s="17" t="s">
        <v>289</v>
      </c>
      <c r="H35" s="17" t="s">
        <v>290</v>
      </c>
      <c r="I35" s="17" t="s">
        <v>291</v>
      </c>
      <c r="J35" s="17" t="s">
        <v>292</v>
      </c>
      <c r="K35" s="17" t="s">
        <v>293</v>
      </c>
      <c r="L35" s="52"/>
      <c r="M35" s="17" t="s">
        <v>294</v>
      </c>
      <c r="N35" s="75" t="s">
        <v>73</v>
      </c>
      <c r="O35" s="29">
        <f t="shared" si="1"/>
        <v>0</v>
      </c>
      <c r="P35" s="98"/>
      <c r="Q35" s="52"/>
      <c r="R35" s="94"/>
    </row>
    <row r="36" spans="1:22" ht="285" x14ac:dyDescent="0.25">
      <c r="A36" s="17">
        <v>34</v>
      </c>
      <c r="B36" s="17" t="s">
        <v>295</v>
      </c>
      <c r="C36" s="18">
        <v>45.59</v>
      </c>
      <c r="D36" s="20">
        <f t="shared" si="0"/>
        <v>1.5734416577220817E-2</v>
      </c>
      <c r="E36" s="17" t="s">
        <v>296</v>
      </c>
      <c r="F36" s="17" t="s">
        <v>297</v>
      </c>
      <c r="G36" s="17" t="s">
        <v>298</v>
      </c>
      <c r="H36" s="17" t="s">
        <v>299</v>
      </c>
      <c r="I36" s="17" t="s">
        <v>300</v>
      </c>
      <c r="J36" s="17" t="s">
        <v>301</v>
      </c>
      <c r="K36" s="17" t="s">
        <v>80</v>
      </c>
      <c r="L36" s="52"/>
      <c r="M36" s="17" t="s">
        <v>302</v>
      </c>
      <c r="N36" s="75" t="s">
        <v>73</v>
      </c>
      <c r="O36" s="29">
        <f t="shared" si="1"/>
        <v>0</v>
      </c>
      <c r="P36" s="98"/>
      <c r="Q36" s="52"/>
      <c r="R36" s="93" t="s">
        <v>88</v>
      </c>
    </row>
    <row r="37" spans="1:22" ht="149.25" customHeight="1" x14ac:dyDescent="0.25">
      <c r="A37" s="17">
        <v>35</v>
      </c>
      <c r="B37" s="17" t="s">
        <v>303</v>
      </c>
      <c r="C37" s="18">
        <v>45.59</v>
      </c>
      <c r="D37" s="20">
        <f t="shared" si="0"/>
        <v>1.5734416577220817E-2</v>
      </c>
      <c r="E37" s="17" t="s">
        <v>296</v>
      </c>
      <c r="F37" s="17" t="s">
        <v>304</v>
      </c>
      <c r="G37" s="17" t="s">
        <v>305</v>
      </c>
      <c r="H37" s="17" t="s">
        <v>306</v>
      </c>
      <c r="I37" s="17" t="s">
        <v>307</v>
      </c>
      <c r="J37" s="17" t="s">
        <v>308</v>
      </c>
      <c r="K37" s="17" t="s">
        <v>80</v>
      </c>
      <c r="L37" s="52"/>
      <c r="M37" s="17" t="s">
        <v>309</v>
      </c>
      <c r="N37" s="75" t="s">
        <v>73</v>
      </c>
      <c r="O37" s="29">
        <f t="shared" si="1"/>
        <v>0</v>
      </c>
      <c r="P37" s="98"/>
      <c r="Q37" s="52"/>
      <c r="R37" s="94"/>
    </row>
    <row r="38" spans="1:22" ht="409.6" x14ac:dyDescent="0.25">
      <c r="A38" s="17">
        <v>36</v>
      </c>
      <c r="B38" s="17" t="s">
        <v>310</v>
      </c>
      <c r="C38" s="18">
        <v>147.59</v>
      </c>
      <c r="D38" s="20">
        <f t="shared" si="0"/>
        <v>5.0937542062558031E-2</v>
      </c>
      <c r="E38" s="17" t="s">
        <v>296</v>
      </c>
      <c r="F38" s="17" t="s">
        <v>311</v>
      </c>
      <c r="G38" s="17" t="s">
        <v>312</v>
      </c>
      <c r="H38" s="17" t="s">
        <v>313</v>
      </c>
      <c r="I38" s="17" t="s">
        <v>314</v>
      </c>
      <c r="J38" s="17" t="s">
        <v>315</v>
      </c>
      <c r="K38" s="17" t="s">
        <v>80</v>
      </c>
      <c r="L38" s="52"/>
      <c r="M38" s="17" t="s">
        <v>685</v>
      </c>
      <c r="N38" s="75" t="s">
        <v>73</v>
      </c>
      <c r="O38" s="29">
        <f t="shared" si="1"/>
        <v>0</v>
      </c>
      <c r="P38" s="98"/>
      <c r="Q38" s="52"/>
      <c r="R38" s="93" t="s">
        <v>88</v>
      </c>
    </row>
    <row r="39" spans="1:22" ht="405" x14ac:dyDescent="0.25">
      <c r="A39" s="17">
        <v>37</v>
      </c>
      <c r="B39" s="17" t="s">
        <v>316</v>
      </c>
      <c r="C39" s="18">
        <v>111.73</v>
      </c>
      <c r="D39" s="20">
        <f t="shared" si="0"/>
        <v>3.85612275536934E-2</v>
      </c>
      <c r="E39" s="17" t="s">
        <v>296</v>
      </c>
      <c r="F39" s="17" t="s">
        <v>317</v>
      </c>
      <c r="G39" s="17" t="s">
        <v>318</v>
      </c>
      <c r="H39" s="17" t="s">
        <v>319</v>
      </c>
      <c r="I39" s="17" t="s">
        <v>320</v>
      </c>
      <c r="J39" s="17" t="s">
        <v>80</v>
      </c>
      <c r="K39" s="17" t="s">
        <v>321</v>
      </c>
      <c r="L39" s="52"/>
      <c r="M39" s="17" t="s">
        <v>322</v>
      </c>
      <c r="N39" s="75" t="s">
        <v>73</v>
      </c>
      <c r="O39" s="29">
        <f t="shared" si="1"/>
        <v>0</v>
      </c>
      <c r="P39" s="98"/>
      <c r="Q39" s="52"/>
      <c r="R39" s="93" t="s">
        <v>323</v>
      </c>
    </row>
    <row r="40" spans="1:22" ht="157.5" customHeight="1" x14ac:dyDescent="0.25">
      <c r="A40" s="17">
        <v>38</v>
      </c>
      <c r="B40" s="17" t="s">
        <v>324</v>
      </c>
      <c r="C40" s="18">
        <v>50.31</v>
      </c>
      <c r="D40" s="20">
        <f t="shared" si="0"/>
        <v>1.7363423952620735E-2</v>
      </c>
      <c r="E40" s="17" t="s">
        <v>296</v>
      </c>
      <c r="F40" s="17" t="s">
        <v>325</v>
      </c>
      <c r="G40" s="17" t="s">
        <v>326</v>
      </c>
      <c r="H40" s="17" t="s">
        <v>327</v>
      </c>
      <c r="I40" s="17" t="s">
        <v>328</v>
      </c>
      <c r="J40" s="17" t="s">
        <v>329</v>
      </c>
      <c r="K40" s="17" t="s">
        <v>80</v>
      </c>
      <c r="L40" s="52"/>
      <c r="M40" s="17" t="s">
        <v>330</v>
      </c>
      <c r="N40" s="75" t="s">
        <v>73</v>
      </c>
      <c r="O40" s="29">
        <f t="shared" si="1"/>
        <v>0</v>
      </c>
      <c r="P40" s="98"/>
      <c r="Q40" s="52"/>
      <c r="R40" s="93" t="s">
        <v>120</v>
      </c>
    </row>
    <row r="41" spans="1:22" ht="154.5" customHeight="1" x14ac:dyDescent="0.25">
      <c r="A41" s="17">
        <v>39</v>
      </c>
      <c r="B41" s="17" t="s">
        <v>331</v>
      </c>
      <c r="C41" s="18">
        <v>104.29</v>
      </c>
      <c r="D41" s="20">
        <f t="shared" si="0"/>
        <v>3.5993470165351156E-2</v>
      </c>
      <c r="E41" s="17" t="s">
        <v>296</v>
      </c>
      <c r="F41" s="17" t="s">
        <v>332</v>
      </c>
      <c r="G41" s="17" t="s">
        <v>333</v>
      </c>
      <c r="H41" s="17" t="s">
        <v>334</v>
      </c>
      <c r="I41" s="17" t="s">
        <v>335</v>
      </c>
      <c r="J41" s="17" t="s">
        <v>80</v>
      </c>
      <c r="K41" s="17" t="s">
        <v>80</v>
      </c>
      <c r="L41" s="52"/>
      <c r="M41" s="17" t="s">
        <v>336</v>
      </c>
      <c r="N41" s="75" t="s">
        <v>73</v>
      </c>
      <c r="O41" s="29">
        <f t="shared" si="1"/>
        <v>0</v>
      </c>
      <c r="P41" s="98"/>
      <c r="Q41" s="52"/>
      <c r="R41" s="93" t="s">
        <v>120</v>
      </c>
    </row>
    <row r="42" spans="1:22" ht="117" customHeight="1" x14ac:dyDescent="0.25">
      <c r="A42" s="17">
        <v>40</v>
      </c>
      <c r="B42" s="17" t="s">
        <v>337</v>
      </c>
      <c r="C42" s="18">
        <v>104.29</v>
      </c>
      <c r="D42" s="20">
        <f t="shared" si="0"/>
        <v>3.5993470165351156E-2</v>
      </c>
      <c r="E42" s="17" t="s">
        <v>296</v>
      </c>
      <c r="F42" s="17" t="s">
        <v>338</v>
      </c>
      <c r="G42" s="17" t="s">
        <v>339</v>
      </c>
      <c r="H42" s="17" t="s">
        <v>340</v>
      </c>
      <c r="I42" s="17" t="s">
        <v>341</v>
      </c>
      <c r="J42" s="17" t="s">
        <v>80</v>
      </c>
      <c r="K42" s="17" t="s">
        <v>80</v>
      </c>
      <c r="L42" s="54"/>
      <c r="M42" s="17" t="s">
        <v>342</v>
      </c>
      <c r="N42" s="75" t="s">
        <v>73</v>
      </c>
      <c r="O42" s="29">
        <f t="shared" si="1"/>
        <v>0</v>
      </c>
      <c r="P42" s="98"/>
      <c r="Q42" s="73"/>
      <c r="R42" s="94"/>
      <c r="S42" s="76"/>
      <c r="T42" s="77"/>
      <c r="U42" s="78"/>
      <c r="V42" s="76"/>
    </row>
  </sheetData>
  <autoFilter ref="A2:Q42" xr:uid="{8F4E6060-CA8B-4CBA-ACB2-9D976B6A428C}">
    <sortState xmlns:xlrd2="http://schemas.microsoft.com/office/spreadsheetml/2017/richdata2" ref="A3:Q42">
      <sortCondition ref="B2"/>
    </sortState>
  </autoFilter>
  <mergeCells count="2">
    <mergeCell ref="A1:I1"/>
    <mergeCell ref="J1:K1"/>
  </mergeCells>
  <conditionalFormatting sqref="M1:P1">
    <cfRule type="cellIs" dxfId="20" priority="4" operator="equal">
      <formula>"r"</formula>
    </cfRule>
    <cfRule type="cellIs" dxfId="19" priority="5" operator="equal">
      <formula>"l"</formula>
    </cfRule>
    <cfRule type="cellIs" dxfId="18" priority="6" operator="equal">
      <formula>"m"</formula>
    </cfRule>
    <cfRule type="cellIs" dxfId="17" priority="7" operator="equal">
      <formula>"h"</formula>
    </cfRule>
    <cfRule type="cellIs" dxfId="16" priority="8" operator="equal">
      <formula>1</formula>
    </cfRule>
    <cfRule type="cellIs" dxfId="15" priority="9" operator="equal">
      <formula>"f"</formula>
    </cfRule>
  </conditionalFormatting>
  <conditionalFormatting sqref="N3:N42">
    <cfRule type="cellIs" dxfId="14" priority="10" stopIfTrue="1" operator="equal">
      <formula>"No"</formula>
    </cfRule>
    <cfRule type="cellIs" dxfId="13" priority="11" stopIfTrue="1" operator="equal">
      <formula>"Yes"</formula>
    </cfRule>
  </conditionalFormatting>
  <conditionalFormatting sqref="P3:P42">
    <cfRule type="cellIs" dxfId="12" priority="21" operator="between">
      <formula>(TODAY()-365)</formula>
      <formula>(TODAY()-275)</formula>
    </cfRule>
    <cfRule type="cellIs" dxfId="11" priority="22" operator="between">
      <formula>(TODAY()-3650)</formula>
      <formula>(TODAY()-365)</formula>
    </cfRule>
  </conditionalFormatting>
  <conditionalFormatting sqref="R1">
    <cfRule type="cellIs" dxfId="10" priority="12" operator="equal">
      <formula>"r"</formula>
    </cfRule>
    <cfRule type="cellIs" dxfId="9" priority="13" operator="equal">
      <formula>"l"</formula>
    </cfRule>
    <cfRule type="cellIs" dxfId="8" priority="14" operator="equal">
      <formula>"m"</formula>
    </cfRule>
    <cfRule type="cellIs" dxfId="7" priority="15" operator="equal">
      <formula>"h"</formula>
    </cfRule>
    <cfRule type="cellIs" dxfId="6" priority="16" operator="equal">
      <formula>1</formula>
    </cfRule>
    <cfRule type="cellIs" dxfId="5" priority="17" operator="equal">
      <formula>"f"</formula>
    </cfRule>
  </conditionalFormatting>
  <conditionalFormatting sqref="U42">
    <cfRule type="cellIs" dxfId="4" priority="18" operator="equal">
      <formula>"No"</formula>
    </cfRule>
    <cfRule type="cellIs" dxfId="3" priority="19" operator="equal">
      <formula>"Yes"</formula>
    </cfRule>
  </conditionalFormatting>
  <dataValidations count="3">
    <dataValidation type="list" allowBlank="1" showInputMessage="1" showErrorMessage="1" sqref="U42 N3:N42" xr:uid="{C28137CE-0B51-4C7B-A809-E572812C4613}">
      <formula1>"Yes, No"</formula1>
    </dataValidation>
    <dataValidation type="list" allowBlank="1" showInputMessage="1" showErrorMessage="1" sqref="O42" xr:uid="{E2212703-6659-4202-AD0C-96690AE2FDD1}">
      <formula1>"Service Provider Corporate, Service Provider System Specific, Service Provider Hybrid, Configured by Customer, Provided by Customer, Shared, Inherited from pre-existing FedRAMP Authorization"</formula1>
    </dataValidation>
    <dataValidation type="list" allowBlank="1" showInputMessage="1" showErrorMessage="1" sqref="Q42 L42" xr:uid="{2DD51424-3A0A-4318-AFD6-D92AC2E79791}">
      <formula1>"Implemented, Partially Implemented, Planned, Alternative Implementation, Not Applicable"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A317-281F-4DDF-BEEC-F10E5A70AF30}">
  <sheetPr>
    <tabColor theme="0"/>
  </sheetPr>
  <dimension ref="A1:F125"/>
  <sheetViews>
    <sheetView workbookViewId="0">
      <selection activeCell="B2" sqref="B2"/>
    </sheetView>
  </sheetViews>
  <sheetFormatPr defaultColWidth="19.109375" defaultRowHeight="40.200000000000003" customHeight="1" x14ac:dyDescent="0.3"/>
  <cols>
    <col min="1" max="3" width="19.109375" style="47"/>
    <col min="4" max="4" width="73.88671875" style="47" customWidth="1"/>
    <col min="5" max="5" width="55.5546875" style="47" customWidth="1"/>
    <col min="6" max="6" width="29.88671875" style="47" customWidth="1"/>
    <col min="7" max="16384" width="19.109375" style="47"/>
  </cols>
  <sheetData>
    <row r="1" spans="1:6" s="46" customFormat="1" ht="94.5" customHeight="1" x14ac:dyDescent="0.25">
      <c r="A1" s="55" t="s">
        <v>60</v>
      </c>
      <c r="B1" s="55" t="s">
        <v>343</v>
      </c>
      <c r="C1" s="55" t="s">
        <v>344</v>
      </c>
      <c r="D1" s="55" t="s">
        <v>345</v>
      </c>
      <c r="E1" s="55" t="s">
        <v>346</v>
      </c>
      <c r="F1" s="55" t="s">
        <v>347</v>
      </c>
    </row>
    <row r="2" spans="1:6" s="46" customFormat="1" ht="40.200000000000003" customHeight="1" x14ac:dyDescent="0.25">
      <c r="A2" s="56" t="s">
        <v>68</v>
      </c>
      <c r="B2" s="31" t="s">
        <v>67</v>
      </c>
      <c r="C2" s="31" t="s">
        <v>348</v>
      </c>
      <c r="D2" s="31" t="s">
        <v>349</v>
      </c>
      <c r="E2" s="31"/>
      <c r="F2" s="32"/>
    </row>
    <row r="3" spans="1:6" s="46" customFormat="1" ht="40.200000000000003" customHeight="1" x14ac:dyDescent="0.25">
      <c r="A3" s="56"/>
      <c r="B3" s="33" t="s">
        <v>67</v>
      </c>
      <c r="C3" s="33" t="s">
        <v>350</v>
      </c>
      <c r="D3" s="33" t="s">
        <v>351</v>
      </c>
      <c r="E3" s="33"/>
      <c r="F3" s="34"/>
    </row>
    <row r="4" spans="1:6" s="46" customFormat="1" ht="40.200000000000003" customHeight="1" x14ac:dyDescent="0.25">
      <c r="A4" s="56"/>
      <c r="B4" s="31" t="s">
        <v>67</v>
      </c>
      <c r="C4" s="31" t="s">
        <v>352</v>
      </c>
      <c r="D4" s="31" t="s">
        <v>353</v>
      </c>
      <c r="E4" s="31" t="s">
        <v>354</v>
      </c>
      <c r="F4" s="32"/>
    </row>
    <row r="5" spans="1:6" s="46" customFormat="1" ht="40.200000000000003" customHeight="1" x14ac:dyDescent="0.25">
      <c r="A5" s="56"/>
      <c r="B5" s="33" t="s">
        <v>67</v>
      </c>
      <c r="C5" s="33" t="s">
        <v>355</v>
      </c>
      <c r="D5" s="33" t="s">
        <v>356</v>
      </c>
      <c r="E5" s="33" t="s">
        <v>357</v>
      </c>
      <c r="F5" s="34"/>
    </row>
    <row r="6" spans="1:6" s="46" customFormat="1" ht="40.200000000000003" customHeight="1" x14ac:dyDescent="0.25">
      <c r="A6" s="56"/>
      <c r="B6" s="31" t="s">
        <v>67</v>
      </c>
      <c r="C6" s="31" t="s">
        <v>358</v>
      </c>
      <c r="D6" s="31" t="s">
        <v>359</v>
      </c>
      <c r="E6" s="31" t="s">
        <v>360</v>
      </c>
      <c r="F6" s="32"/>
    </row>
    <row r="7" spans="1:6" s="46" customFormat="1" ht="40.200000000000003" customHeight="1" x14ac:dyDescent="0.25">
      <c r="A7" s="56"/>
      <c r="B7" s="33" t="s">
        <v>67</v>
      </c>
      <c r="C7" s="33" t="s">
        <v>361</v>
      </c>
      <c r="D7" s="33" t="s">
        <v>362</v>
      </c>
      <c r="E7" s="33" t="s">
        <v>363</v>
      </c>
      <c r="F7" s="34"/>
    </row>
    <row r="8" spans="1:6" s="46" customFormat="1" ht="40.200000000000003" customHeight="1" x14ac:dyDescent="0.25">
      <c r="A8" s="56"/>
      <c r="B8" s="31" t="s">
        <v>67</v>
      </c>
      <c r="C8" s="31" t="s">
        <v>364</v>
      </c>
      <c r="D8" s="31" t="s">
        <v>365</v>
      </c>
      <c r="E8" s="31"/>
      <c r="F8" s="32"/>
    </row>
    <row r="9" spans="1:6" s="46" customFormat="1" ht="40.200000000000003" customHeight="1" x14ac:dyDescent="0.25">
      <c r="A9" s="56"/>
      <c r="B9" s="33" t="s">
        <v>67</v>
      </c>
      <c r="C9" s="33" t="s">
        <v>366</v>
      </c>
      <c r="D9" s="33" t="s">
        <v>367</v>
      </c>
      <c r="E9" s="33" t="s">
        <v>368</v>
      </c>
      <c r="F9" s="34"/>
    </row>
    <row r="10" spans="1:6" s="46" customFormat="1" ht="40.200000000000003" customHeight="1" x14ac:dyDescent="0.25">
      <c r="A10" s="56"/>
      <c r="B10" s="31" t="s">
        <v>67</v>
      </c>
      <c r="C10" s="31" t="s">
        <v>369</v>
      </c>
      <c r="D10" s="31" t="s">
        <v>370</v>
      </c>
      <c r="E10" s="31"/>
      <c r="F10" s="32"/>
    </row>
    <row r="11" spans="1:6" s="46" customFormat="1" ht="40.200000000000003" customHeight="1" x14ac:dyDescent="0.25">
      <c r="A11" s="56"/>
      <c r="B11" s="33" t="s">
        <v>67</v>
      </c>
      <c r="C11" s="33" t="s">
        <v>371</v>
      </c>
      <c r="D11" s="33" t="s">
        <v>372</v>
      </c>
      <c r="E11" s="33"/>
      <c r="F11" s="34"/>
    </row>
    <row r="12" spans="1:6" s="46" customFormat="1" ht="40.200000000000003" customHeight="1" x14ac:dyDescent="0.25">
      <c r="A12" s="56"/>
      <c r="B12" s="31" t="s">
        <v>67</v>
      </c>
      <c r="C12" s="31" t="s">
        <v>373</v>
      </c>
      <c r="D12" s="31" t="s">
        <v>374</v>
      </c>
      <c r="E12" s="31" t="s">
        <v>357</v>
      </c>
      <c r="F12" s="32"/>
    </row>
    <row r="13" spans="1:6" s="46" customFormat="1" ht="40.200000000000003" customHeight="1" x14ac:dyDescent="0.25">
      <c r="A13" s="56"/>
      <c r="B13" s="33" t="s">
        <v>67</v>
      </c>
      <c r="C13" s="33" t="s">
        <v>375</v>
      </c>
      <c r="D13" s="33" t="s">
        <v>376</v>
      </c>
      <c r="E13" s="33" t="s">
        <v>377</v>
      </c>
      <c r="F13" s="34"/>
    </row>
    <row r="14" spans="1:6" s="46" customFormat="1" ht="40.200000000000003" customHeight="1" x14ac:dyDescent="0.25">
      <c r="A14" s="56"/>
      <c r="B14" s="31" t="s">
        <v>67</v>
      </c>
      <c r="C14" s="31" t="s">
        <v>378</v>
      </c>
      <c r="D14" s="31" t="s">
        <v>379</v>
      </c>
      <c r="E14" s="31"/>
      <c r="F14" s="32"/>
    </row>
    <row r="15" spans="1:6" s="46" customFormat="1" ht="40.200000000000003" customHeight="1" x14ac:dyDescent="0.25">
      <c r="A15" s="56"/>
      <c r="B15" s="33" t="s">
        <v>67</v>
      </c>
      <c r="C15" s="33" t="s">
        <v>380</v>
      </c>
      <c r="D15" s="33" t="s">
        <v>381</v>
      </c>
      <c r="E15" s="33"/>
      <c r="F15" s="34"/>
    </row>
    <row r="16" spans="1:6" s="46" customFormat="1" ht="40.200000000000003" customHeight="1" x14ac:dyDescent="0.25">
      <c r="A16" s="56" t="s">
        <v>382</v>
      </c>
      <c r="B16" s="31" t="s">
        <v>76</v>
      </c>
      <c r="C16" s="31" t="s">
        <v>383</v>
      </c>
      <c r="D16" s="31" t="s">
        <v>384</v>
      </c>
      <c r="E16" s="31" t="s">
        <v>385</v>
      </c>
      <c r="F16" s="32"/>
    </row>
    <row r="17" spans="1:6" s="46" customFormat="1" ht="40.200000000000003" customHeight="1" x14ac:dyDescent="0.25">
      <c r="A17" s="56" t="s">
        <v>386</v>
      </c>
      <c r="B17" s="33" t="s">
        <v>83</v>
      </c>
      <c r="C17" s="33" t="s">
        <v>387</v>
      </c>
      <c r="D17" s="33" t="s">
        <v>388</v>
      </c>
      <c r="E17" s="33" t="s">
        <v>389</v>
      </c>
      <c r="F17" s="34"/>
    </row>
    <row r="18" spans="1:6" s="46" customFormat="1" ht="40.200000000000003" customHeight="1" x14ac:dyDescent="0.25">
      <c r="A18" s="56"/>
      <c r="B18" s="31" t="s">
        <v>83</v>
      </c>
      <c r="C18" s="31" t="s">
        <v>390</v>
      </c>
      <c r="D18" s="31" t="s">
        <v>391</v>
      </c>
      <c r="E18" s="31"/>
      <c r="F18" s="32"/>
    </row>
    <row r="19" spans="1:6" s="46" customFormat="1" ht="40.200000000000003" customHeight="1" x14ac:dyDescent="0.25">
      <c r="A19" s="56"/>
      <c r="B19" s="33" t="s">
        <v>83</v>
      </c>
      <c r="C19" s="33" t="s">
        <v>392</v>
      </c>
      <c r="D19" s="33" t="s">
        <v>393</v>
      </c>
      <c r="E19" s="33"/>
      <c r="F19" s="34"/>
    </row>
    <row r="20" spans="1:6" s="46" customFormat="1" ht="40.200000000000003" customHeight="1" x14ac:dyDescent="0.25">
      <c r="A20" s="56"/>
      <c r="B20" s="31" t="s">
        <v>83</v>
      </c>
      <c r="C20" s="31" t="s">
        <v>394</v>
      </c>
      <c r="D20" s="31" t="s">
        <v>395</v>
      </c>
      <c r="E20" s="31"/>
      <c r="F20" s="32"/>
    </row>
    <row r="21" spans="1:6" s="46" customFormat="1" ht="40.200000000000003" customHeight="1" x14ac:dyDescent="0.25">
      <c r="A21" s="56" t="s">
        <v>91</v>
      </c>
      <c r="B21" s="31" t="s">
        <v>90</v>
      </c>
      <c r="C21" s="31" t="s">
        <v>89</v>
      </c>
      <c r="D21" s="31" t="s">
        <v>396</v>
      </c>
      <c r="E21" s="31" t="s">
        <v>397</v>
      </c>
      <c r="F21" s="32"/>
    </row>
    <row r="22" spans="1:6" s="46" customFormat="1" ht="40.200000000000003" customHeight="1" x14ac:dyDescent="0.25">
      <c r="A22" s="56" t="s">
        <v>97</v>
      </c>
      <c r="B22" s="31" t="s">
        <v>96</v>
      </c>
      <c r="C22" s="31" t="s">
        <v>95</v>
      </c>
      <c r="D22" s="31" t="s">
        <v>398</v>
      </c>
      <c r="E22" s="31"/>
      <c r="F22" s="32"/>
    </row>
    <row r="23" spans="1:6" s="46" customFormat="1" ht="132" customHeight="1" x14ac:dyDescent="0.25">
      <c r="A23" s="56" t="s">
        <v>399</v>
      </c>
      <c r="B23" s="33" t="s">
        <v>102</v>
      </c>
      <c r="C23" s="33" t="s">
        <v>400</v>
      </c>
      <c r="D23" s="33" t="s">
        <v>401</v>
      </c>
      <c r="E23" s="33" t="s">
        <v>402</v>
      </c>
      <c r="F23" s="34"/>
    </row>
    <row r="24" spans="1:6" s="46" customFormat="1" ht="40.200000000000003" customHeight="1" x14ac:dyDescent="0.25">
      <c r="A24" s="56" t="s">
        <v>403</v>
      </c>
      <c r="B24" s="31" t="s">
        <v>110</v>
      </c>
      <c r="C24" s="31" t="s">
        <v>404</v>
      </c>
      <c r="D24" s="31" t="s">
        <v>405</v>
      </c>
      <c r="E24" s="31"/>
      <c r="F24" s="32"/>
    </row>
    <row r="25" spans="1:6" s="46" customFormat="1" ht="40.200000000000003" customHeight="1" x14ac:dyDescent="0.25">
      <c r="A25" s="56" t="s">
        <v>116</v>
      </c>
      <c r="B25" s="33" t="s">
        <v>115</v>
      </c>
      <c r="C25" s="33" t="s">
        <v>406</v>
      </c>
      <c r="D25" s="33" t="s">
        <v>407</v>
      </c>
      <c r="E25" s="33"/>
      <c r="F25" s="34"/>
    </row>
    <row r="26" spans="1:6" s="46" customFormat="1" ht="40.200000000000003" customHeight="1" x14ac:dyDescent="0.25">
      <c r="A26" s="56"/>
      <c r="B26" s="31" t="s">
        <v>115</v>
      </c>
      <c r="C26" s="31" t="s">
        <v>408</v>
      </c>
      <c r="D26" s="31" t="s">
        <v>409</v>
      </c>
      <c r="E26" s="31"/>
      <c r="F26" s="32"/>
    </row>
    <row r="27" spans="1:6" s="46" customFormat="1" ht="40.200000000000003" customHeight="1" x14ac:dyDescent="0.25">
      <c r="A27" s="56" t="s">
        <v>410</v>
      </c>
      <c r="B27" s="31" t="s">
        <v>122</v>
      </c>
      <c r="C27" s="31" t="s">
        <v>411</v>
      </c>
      <c r="D27" s="31" t="s">
        <v>412</v>
      </c>
      <c r="E27" s="31"/>
      <c r="F27" s="32"/>
    </row>
    <row r="28" spans="1:6" ht="64.5" customHeight="1" x14ac:dyDescent="0.3">
      <c r="A28" s="57" t="s">
        <v>130</v>
      </c>
      <c r="B28" s="35" t="s">
        <v>129</v>
      </c>
      <c r="C28" s="35" t="s">
        <v>413</v>
      </c>
      <c r="D28" s="35" t="s">
        <v>414</v>
      </c>
      <c r="E28" s="36"/>
      <c r="F28" s="37"/>
    </row>
    <row r="29" spans="1:6" ht="55.5" customHeight="1" x14ac:dyDescent="0.3">
      <c r="A29" s="57"/>
      <c r="B29" s="38" t="s">
        <v>129</v>
      </c>
      <c r="C29" s="38" t="s">
        <v>415</v>
      </c>
      <c r="D29" s="38" t="s">
        <v>416</v>
      </c>
      <c r="E29" s="39"/>
      <c r="F29" s="40"/>
    </row>
    <row r="30" spans="1:6" ht="73.5" customHeight="1" x14ac:dyDescent="0.3">
      <c r="A30" s="57" t="s">
        <v>417</v>
      </c>
      <c r="B30" s="35" t="s">
        <v>135</v>
      </c>
      <c r="C30" s="35" t="s">
        <v>418</v>
      </c>
      <c r="D30" s="35" t="s">
        <v>419</v>
      </c>
      <c r="E30" s="36" t="s">
        <v>420</v>
      </c>
      <c r="F30" s="37"/>
    </row>
    <row r="31" spans="1:6" ht="127.5" customHeight="1" x14ac:dyDescent="0.3">
      <c r="A31" s="57" t="s">
        <v>141</v>
      </c>
      <c r="B31" s="35" t="s">
        <v>140</v>
      </c>
      <c r="C31" s="35" t="s">
        <v>140</v>
      </c>
      <c r="D31" s="35" t="s">
        <v>421</v>
      </c>
      <c r="E31" s="36" t="s">
        <v>422</v>
      </c>
      <c r="F31" s="37"/>
    </row>
    <row r="32" spans="1:6" s="46" customFormat="1" ht="77.25" customHeight="1" x14ac:dyDescent="0.25">
      <c r="A32" s="56" t="s">
        <v>150</v>
      </c>
      <c r="B32" s="31" t="s">
        <v>149</v>
      </c>
      <c r="C32" s="31" t="s">
        <v>423</v>
      </c>
      <c r="D32" s="31" t="s">
        <v>424</v>
      </c>
      <c r="E32" s="31"/>
      <c r="F32" s="32"/>
    </row>
    <row r="33" spans="1:6" s="46" customFormat="1" ht="40.200000000000003" customHeight="1" x14ac:dyDescent="0.25">
      <c r="A33" s="56"/>
      <c r="B33" s="33" t="s">
        <v>149</v>
      </c>
      <c r="C33" s="33" t="s">
        <v>425</v>
      </c>
      <c r="D33" s="33" t="s">
        <v>426</v>
      </c>
      <c r="E33" s="33" t="s">
        <v>427</v>
      </c>
      <c r="F33" s="34"/>
    </row>
    <row r="34" spans="1:6" s="46" customFormat="1" ht="40.200000000000003" customHeight="1" x14ac:dyDescent="0.25">
      <c r="A34" s="56"/>
      <c r="B34" s="31" t="s">
        <v>149</v>
      </c>
      <c r="C34" s="31" t="s">
        <v>428</v>
      </c>
      <c r="D34" s="31" t="s">
        <v>429</v>
      </c>
      <c r="E34" s="31" t="s">
        <v>430</v>
      </c>
      <c r="F34" s="32"/>
    </row>
    <row r="35" spans="1:6" s="46" customFormat="1" ht="40.200000000000003" customHeight="1" x14ac:dyDescent="0.25">
      <c r="A35" s="56"/>
      <c r="B35" s="33" t="s">
        <v>149</v>
      </c>
      <c r="C35" s="33" t="s">
        <v>431</v>
      </c>
      <c r="D35" s="33" t="s">
        <v>432</v>
      </c>
      <c r="E35" s="33"/>
      <c r="F35" s="34"/>
    </row>
    <row r="36" spans="1:6" s="46" customFormat="1" ht="69.75" customHeight="1" x14ac:dyDescent="0.25">
      <c r="A36" s="56" t="s">
        <v>433</v>
      </c>
      <c r="B36" s="31" t="s">
        <v>157</v>
      </c>
      <c r="C36" s="31" t="s">
        <v>434</v>
      </c>
      <c r="D36" s="31" t="s">
        <v>435</v>
      </c>
      <c r="E36" s="31" t="s">
        <v>385</v>
      </c>
      <c r="F36" s="32"/>
    </row>
    <row r="37" spans="1:6" s="46" customFormat="1" ht="40.200000000000003" customHeight="1" x14ac:dyDescent="0.25">
      <c r="A37" s="56" t="s">
        <v>163</v>
      </c>
      <c r="B37" s="31" t="s">
        <v>162</v>
      </c>
      <c r="C37" s="31" t="s">
        <v>161</v>
      </c>
      <c r="D37" s="31" t="s">
        <v>436</v>
      </c>
      <c r="E37" s="31"/>
      <c r="F37" s="32"/>
    </row>
    <row r="38" spans="1:6" s="46" customFormat="1" ht="68.400000000000006" customHeight="1" x14ac:dyDescent="0.25">
      <c r="A38" s="58" t="s">
        <v>169</v>
      </c>
      <c r="B38" s="31" t="s">
        <v>168</v>
      </c>
      <c r="C38" s="31" t="s">
        <v>167</v>
      </c>
      <c r="D38" s="31" t="s">
        <v>437</v>
      </c>
      <c r="E38" s="31"/>
      <c r="F38" s="32"/>
    </row>
    <row r="39" spans="1:6" s="46" customFormat="1" ht="40.200000000000003" customHeight="1" x14ac:dyDescent="0.25">
      <c r="A39" s="56" t="s">
        <v>438</v>
      </c>
      <c r="B39" s="33" t="s">
        <v>173</v>
      </c>
      <c r="C39" s="33" t="s">
        <v>439</v>
      </c>
      <c r="D39" s="33" t="s">
        <v>440</v>
      </c>
      <c r="E39" s="33" t="s">
        <v>385</v>
      </c>
      <c r="F39" s="34"/>
    </row>
    <row r="40" spans="1:6" s="46" customFormat="1" ht="40.200000000000003" customHeight="1" x14ac:dyDescent="0.25">
      <c r="A40" s="56"/>
      <c r="B40" s="31" t="s">
        <v>173</v>
      </c>
      <c r="C40" s="31" t="s">
        <v>441</v>
      </c>
      <c r="D40" s="31" t="s">
        <v>442</v>
      </c>
      <c r="E40" s="31"/>
      <c r="F40" s="32"/>
    </row>
    <row r="41" spans="1:6" s="46" customFormat="1" ht="40.200000000000003" customHeight="1" x14ac:dyDescent="0.25">
      <c r="A41" s="56" t="s">
        <v>443</v>
      </c>
      <c r="B41" s="33" t="s">
        <v>179</v>
      </c>
      <c r="C41" s="33" t="s">
        <v>444</v>
      </c>
      <c r="D41" s="33" t="s">
        <v>445</v>
      </c>
      <c r="E41" s="33"/>
      <c r="F41" s="34"/>
    </row>
    <row r="42" spans="1:6" s="46" customFormat="1" ht="40.200000000000003" customHeight="1" x14ac:dyDescent="0.25">
      <c r="A42" s="56"/>
      <c r="B42" s="31" t="s">
        <v>179</v>
      </c>
      <c r="C42" s="31" t="s">
        <v>446</v>
      </c>
      <c r="D42" s="31" t="s">
        <v>447</v>
      </c>
      <c r="E42" s="31" t="s">
        <v>448</v>
      </c>
      <c r="F42" s="32"/>
    </row>
    <row r="43" spans="1:6" s="46" customFormat="1" ht="348" customHeight="1" x14ac:dyDescent="0.25">
      <c r="A43" s="58" t="s">
        <v>187</v>
      </c>
      <c r="B43" s="33" t="s">
        <v>186</v>
      </c>
      <c r="C43" s="33" t="s">
        <v>449</v>
      </c>
      <c r="D43" s="33" t="s">
        <v>450</v>
      </c>
      <c r="E43" s="33" t="s">
        <v>451</v>
      </c>
      <c r="F43" s="34"/>
    </row>
    <row r="44" spans="1:6" s="46" customFormat="1" ht="40.200000000000003" customHeight="1" x14ac:dyDescent="0.25">
      <c r="A44" s="58"/>
      <c r="B44" s="31" t="s">
        <v>186</v>
      </c>
      <c r="C44" s="31" t="s">
        <v>452</v>
      </c>
      <c r="D44" s="31" t="s">
        <v>453</v>
      </c>
      <c r="E44" s="31"/>
      <c r="F44" s="32"/>
    </row>
    <row r="45" spans="1:6" s="46" customFormat="1" ht="40.200000000000003" customHeight="1" x14ac:dyDescent="0.25">
      <c r="A45" s="58"/>
      <c r="B45" s="33" t="s">
        <v>186</v>
      </c>
      <c r="C45" s="33" t="s">
        <v>454</v>
      </c>
      <c r="D45" s="33" t="s">
        <v>455</v>
      </c>
      <c r="E45" s="41" t="s">
        <v>456</v>
      </c>
      <c r="F45" s="34"/>
    </row>
    <row r="46" spans="1:6" s="46" customFormat="1" ht="40.200000000000003" customHeight="1" x14ac:dyDescent="0.25">
      <c r="A46" s="58"/>
      <c r="B46" s="31" t="s">
        <v>186</v>
      </c>
      <c r="C46" s="31" t="s">
        <v>457</v>
      </c>
      <c r="D46" s="31" t="s">
        <v>458</v>
      </c>
      <c r="E46" s="31"/>
      <c r="F46" s="32"/>
    </row>
    <row r="47" spans="1:6" s="46" customFormat="1" ht="40.200000000000003" customHeight="1" x14ac:dyDescent="0.25">
      <c r="A47" s="58" t="s">
        <v>459</v>
      </c>
      <c r="B47" s="33" t="s">
        <v>193</v>
      </c>
      <c r="C47" s="33" t="s">
        <v>460</v>
      </c>
      <c r="D47" s="33" t="s">
        <v>461</v>
      </c>
      <c r="E47" s="33" t="s">
        <v>462</v>
      </c>
      <c r="F47" s="34"/>
    </row>
    <row r="48" spans="1:6" s="46" customFormat="1" ht="40.200000000000003" customHeight="1" x14ac:dyDescent="0.25">
      <c r="A48" s="58" t="s">
        <v>199</v>
      </c>
      <c r="B48" s="33" t="s">
        <v>198</v>
      </c>
      <c r="C48" s="33" t="s">
        <v>197</v>
      </c>
      <c r="D48" s="33" t="s">
        <v>463</v>
      </c>
      <c r="E48" s="33"/>
      <c r="F48" s="34"/>
    </row>
    <row r="49" spans="1:6" s="46" customFormat="1" ht="40.200000000000003" customHeight="1" x14ac:dyDescent="0.25">
      <c r="A49" s="58"/>
      <c r="B49" s="31" t="s">
        <v>198</v>
      </c>
      <c r="C49" s="31" t="s">
        <v>464</v>
      </c>
      <c r="D49" s="31" t="s">
        <v>465</v>
      </c>
      <c r="E49" s="31"/>
      <c r="F49" s="32"/>
    </row>
    <row r="50" spans="1:6" s="46" customFormat="1" ht="40.200000000000003" customHeight="1" x14ac:dyDescent="0.25">
      <c r="A50" s="58"/>
      <c r="B50" s="33" t="s">
        <v>198</v>
      </c>
      <c r="C50" s="33" t="s">
        <v>466</v>
      </c>
      <c r="D50" s="33" t="s">
        <v>467</v>
      </c>
      <c r="E50" s="33"/>
      <c r="F50" s="34"/>
    </row>
    <row r="51" spans="1:6" s="46" customFormat="1" ht="40.200000000000003" customHeight="1" x14ac:dyDescent="0.25">
      <c r="A51" s="58"/>
      <c r="B51" s="31" t="s">
        <v>198</v>
      </c>
      <c r="C51" s="31" t="s">
        <v>468</v>
      </c>
      <c r="D51" s="31" t="s">
        <v>469</v>
      </c>
      <c r="E51" s="31"/>
      <c r="F51" s="32"/>
    </row>
    <row r="52" spans="1:6" s="46" customFormat="1" ht="40.200000000000003" customHeight="1" x14ac:dyDescent="0.25">
      <c r="A52" s="58"/>
      <c r="B52" s="33" t="s">
        <v>198</v>
      </c>
      <c r="C52" s="33" t="s">
        <v>470</v>
      </c>
      <c r="D52" s="33" t="s">
        <v>471</v>
      </c>
      <c r="E52" s="33"/>
      <c r="F52" s="34"/>
    </row>
    <row r="53" spans="1:6" s="46" customFormat="1" ht="40.200000000000003" customHeight="1" x14ac:dyDescent="0.25">
      <c r="A53" s="58"/>
      <c r="B53" s="31" t="s">
        <v>198</v>
      </c>
      <c r="C53" s="31" t="s">
        <v>472</v>
      </c>
      <c r="D53" s="31" t="s">
        <v>473</v>
      </c>
      <c r="E53" s="31"/>
      <c r="F53" s="32"/>
    </row>
    <row r="54" spans="1:6" s="46" customFormat="1" ht="40.200000000000003" customHeight="1" x14ac:dyDescent="0.25">
      <c r="A54" s="58"/>
      <c r="B54" s="33" t="s">
        <v>198</v>
      </c>
      <c r="C54" s="33" t="s">
        <v>474</v>
      </c>
      <c r="D54" s="33" t="s">
        <v>475</v>
      </c>
      <c r="E54" s="33" t="s">
        <v>360</v>
      </c>
      <c r="F54" s="34"/>
    </row>
    <row r="55" spans="1:6" s="46" customFormat="1" ht="40.200000000000003" customHeight="1" x14ac:dyDescent="0.25">
      <c r="A55" s="58"/>
      <c r="B55" s="31" t="s">
        <v>198</v>
      </c>
      <c r="C55" s="31" t="s">
        <v>476</v>
      </c>
      <c r="D55" s="31" t="s">
        <v>477</v>
      </c>
      <c r="E55" s="31"/>
      <c r="F55" s="32"/>
    </row>
    <row r="56" spans="1:6" s="46" customFormat="1" ht="52.8" x14ac:dyDescent="0.25">
      <c r="A56" s="56" t="s">
        <v>478</v>
      </c>
      <c r="B56" s="31" t="s">
        <v>207</v>
      </c>
      <c r="C56" s="31" t="s">
        <v>479</v>
      </c>
      <c r="D56" s="31" t="s">
        <v>480</v>
      </c>
      <c r="E56" s="31"/>
      <c r="F56" s="32"/>
    </row>
    <row r="57" spans="1:6" s="46" customFormat="1" ht="40.200000000000003" customHeight="1" x14ac:dyDescent="0.25">
      <c r="A57" s="56"/>
      <c r="B57" s="33" t="s">
        <v>207</v>
      </c>
      <c r="C57" s="33" t="s">
        <v>481</v>
      </c>
      <c r="D57" s="33" t="s">
        <v>482</v>
      </c>
      <c r="E57" s="33"/>
      <c r="F57" s="34"/>
    </row>
    <row r="58" spans="1:6" s="46" customFormat="1" ht="40.200000000000003" customHeight="1" x14ac:dyDescent="0.25">
      <c r="A58" s="56" t="s">
        <v>483</v>
      </c>
      <c r="B58" s="31" t="s">
        <v>214</v>
      </c>
      <c r="C58" s="31" t="s">
        <v>484</v>
      </c>
      <c r="D58" s="31" t="s">
        <v>485</v>
      </c>
      <c r="E58" s="31"/>
      <c r="F58" s="32"/>
    </row>
    <row r="59" spans="1:6" s="46" customFormat="1" ht="40.200000000000003" customHeight="1" x14ac:dyDescent="0.25">
      <c r="A59" s="56" t="s">
        <v>222</v>
      </c>
      <c r="B59" s="33" t="s">
        <v>221</v>
      </c>
      <c r="C59" s="33" t="s">
        <v>486</v>
      </c>
      <c r="D59" s="33" t="s">
        <v>487</v>
      </c>
      <c r="E59" s="33"/>
      <c r="F59" s="34"/>
    </row>
    <row r="60" spans="1:6" s="46" customFormat="1" ht="40.200000000000003" customHeight="1" x14ac:dyDescent="0.25">
      <c r="A60" s="56"/>
      <c r="B60" s="31" t="s">
        <v>221</v>
      </c>
      <c r="C60" s="31" t="s">
        <v>488</v>
      </c>
      <c r="D60" s="31" t="s">
        <v>489</v>
      </c>
      <c r="E60" s="31"/>
      <c r="F60" s="32"/>
    </row>
    <row r="61" spans="1:6" s="46" customFormat="1" ht="40.200000000000003" customHeight="1" x14ac:dyDescent="0.25">
      <c r="A61" s="56"/>
      <c r="B61" s="33" t="s">
        <v>221</v>
      </c>
      <c r="C61" s="33" t="s">
        <v>490</v>
      </c>
      <c r="D61" s="33" t="s">
        <v>491</v>
      </c>
      <c r="E61" s="33"/>
      <c r="F61" s="34"/>
    </row>
    <row r="62" spans="1:6" s="46" customFormat="1" ht="40.200000000000003" customHeight="1" x14ac:dyDescent="0.25">
      <c r="A62" s="56"/>
      <c r="B62" s="31" t="s">
        <v>221</v>
      </c>
      <c r="C62" s="31" t="s">
        <v>492</v>
      </c>
      <c r="D62" s="31" t="s">
        <v>493</v>
      </c>
      <c r="E62" s="31"/>
      <c r="F62" s="32"/>
    </row>
    <row r="63" spans="1:6" s="46" customFormat="1" ht="40.200000000000003" customHeight="1" x14ac:dyDescent="0.25">
      <c r="A63" s="56"/>
      <c r="B63" s="33" t="s">
        <v>221</v>
      </c>
      <c r="C63" s="33" t="s">
        <v>494</v>
      </c>
      <c r="D63" s="33" t="s">
        <v>495</v>
      </c>
      <c r="E63" s="33"/>
      <c r="F63" s="34"/>
    </row>
    <row r="64" spans="1:6" s="46" customFormat="1" ht="40.200000000000003" customHeight="1" x14ac:dyDescent="0.25">
      <c r="A64" s="56"/>
      <c r="B64" s="31" t="s">
        <v>221</v>
      </c>
      <c r="C64" s="31" t="s">
        <v>496</v>
      </c>
      <c r="D64" s="31" t="s">
        <v>497</v>
      </c>
      <c r="E64" s="31" t="s">
        <v>498</v>
      </c>
      <c r="F64" s="32"/>
    </row>
    <row r="65" spans="1:6" s="46" customFormat="1" ht="40.200000000000003" customHeight="1" x14ac:dyDescent="0.25">
      <c r="A65" s="56"/>
      <c r="B65" s="33" t="s">
        <v>221</v>
      </c>
      <c r="C65" s="33" t="s">
        <v>499</v>
      </c>
      <c r="D65" s="33" t="s">
        <v>500</v>
      </c>
      <c r="E65" s="33"/>
      <c r="F65" s="34"/>
    </row>
    <row r="66" spans="1:6" s="46" customFormat="1" ht="40.200000000000003" customHeight="1" x14ac:dyDescent="0.25">
      <c r="A66" s="56"/>
      <c r="B66" s="31" t="s">
        <v>221</v>
      </c>
      <c r="C66" s="31" t="s">
        <v>501</v>
      </c>
      <c r="D66" s="31" t="s">
        <v>502</v>
      </c>
      <c r="E66" s="31"/>
      <c r="F66" s="32"/>
    </row>
    <row r="67" spans="1:6" s="46" customFormat="1" ht="40.200000000000003" customHeight="1" x14ac:dyDescent="0.25">
      <c r="A67" s="56"/>
      <c r="B67" s="33" t="s">
        <v>221</v>
      </c>
      <c r="C67" s="33" t="s">
        <v>503</v>
      </c>
      <c r="D67" s="33" t="s">
        <v>504</v>
      </c>
      <c r="E67" s="33"/>
      <c r="F67" s="34"/>
    </row>
    <row r="68" spans="1:6" s="46" customFormat="1" ht="40.200000000000003" customHeight="1" x14ac:dyDescent="0.25">
      <c r="A68" s="56"/>
      <c r="B68" s="31" t="s">
        <v>221</v>
      </c>
      <c r="C68" s="31" t="s">
        <v>505</v>
      </c>
      <c r="D68" s="31" t="s">
        <v>506</v>
      </c>
      <c r="E68" s="31"/>
      <c r="F68" s="32"/>
    </row>
    <row r="69" spans="1:6" s="46" customFormat="1" ht="40.200000000000003" customHeight="1" x14ac:dyDescent="0.25">
      <c r="A69" s="56" t="s">
        <v>507</v>
      </c>
      <c r="B69" s="33" t="s">
        <v>229</v>
      </c>
      <c r="C69" s="33" t="s">
        <v>508</v>
      </c>
      <c r="D69" s="33" t="s">
        <v>509</v>
      </c>
      <c r="E69" s="33" t="s">
        <v>510</v>
      </c>
      <c r="F69" s="34"/>
    </row>
    <row r="70" spans="1:6" s="46" customFormat="1" ht="40.200000000000003" customHeight="1" x14ac:dyDescent="0.25">
      <c r="A70" s="56"/>
      <c r="B70" s="31" t="s">
        <v>229</v>
      </c>
      <c r="C70" s="31" t="s">
        <v>511</v>
      </c>
      <c r="D70" s="31" t="s">
        <v>512</v>
      </c>
      <c r="E70" s="31"/>
      <c r="F70" s="32"/>
    </row>
    <row r="71" spans="1:6" s="46" customFormat="1" ht="40.200000000000003" customHeight="1" x14ac:dyDescent="0.25">
      <c r="A71" s="56"/>
      <c r="B71" s="33" t="s">
        <v>229</v>
      </c>
      <c r="C71" s="33" t="s">
        <v>513</v>
      </c>
      <c r="D71" s="33" t="s">
        <v>514</v>
      </c>
      <c r="E71" s="33"/>
      <c r="F71" s="34"/>
    </row>
    <row r="72" spans="1:6" s="46" customFormat="1" ht="40.200000000000003" customHeight="1" x14ac:dyDescent="0.25">
      <c r="A72" s="56"/>
      <c r="B72" s="31" t="s">
        <v>229</v>
      </c>
      <c r="C72" s="31" t="s">
        <v>515</v>
      </c>
      <c r="D72" s="31" t="s">
        <v>516</v>
      </c>
      <c r="E72" s="31"/>
      <c r="F72" s="32"/>
    </row>
    <row r="73" spans="1:6" s="46" customFormat="1" ht="40.200000000000003" customHeight="1" x14ac:dyDescent="0.25">
      <c r="A73" s="56"/>
      <c r="B73" s="33" t="s">
        <v>229</v>
      </c>
      <c r="C73" s="33" t="s">
        <v>517</v>
      </c>
      <c r="D73" s="33" t="s">
        <v>518</v>
      </c>
      <c r="E73" s="33"/>
      <c r="F73" s="34"/>
    </row>
    <row r="74" spans="1:6" s="46" customFormat="1" ht="40.200000000000003" customHeight="1" x14ac:dyDescent="0.25">
      <c r="A74" s="56"/>
      <c r="B74" s="31" t="s">
        <v>229</v>
      </c>
      <c r="C74" s="31" t="s">
        <v>519</v>
      </c>
      <c r="D74" s="31" t="s">
        <v>520</v>
      </c>
      <c r="E74" s="31"/>
      <c r="F74" s="32"/>
    </row>
    <row r="75" spans="1:6" s="46" customFormat="1" ht="40.200000000000003" customHeight="1" x14ac:dyDescent="0.25">
      <c r="A75" s="56"/>
      <c r="B75" s="33" t="s">
        <v>229</v>
      </c>
      <c r="C75" s="33" t="s">
        <v>521</v>
      </c>
      <c r="D75" s="33" t="s">
        <v>522</v>
      </c>
      <c r="E75" s="33"/>
      <c r="F75" s="34"/>
    </row>
    <row r="76" spans="1:6" s="46" customFormat="1" ht="40.200000000000003" customHeight="1" x14ac:dyDescent="0.25">
      <c r="A76" s="56"/>
      <c r="B76" s="31" t="s">
        <v>229</v>
      </c>
      <c r="C76" s="31" t="s">
        <v>523</v>
      </c>
      <c r="D76" s="31" t="s">
        <v>524</v>
      </c>
      <c r="E76" s="31" t="s">
        <v>525</v>
      </c>
      <c r="F76" s="32"/>
    </row>
    <row r="77" spans="1:6" s="46" customFormat="1" ht="40.200000000000003" customHeight="1" x14ac:dyDescent="0.25">
      <c r="A77" s="56" t="s">
        <v>239</v>
      </c>
      <c r="B77" s="42" t="s">
        <v>238</v>
      </c>
      <c r="C77" s="42" t="s">
        <v>526</v>
      </c>
      <c r="D77" s="42" t="s">
        <v>527</v>
      </c>
      <c r="E77" s="42"/>
      <c r="F77" s="43"/>
    </row>
    <row r="78" spans="1:6" s="46" customFormat="1" ht="40.200000000000003" customHeight="1" x14ac:dyDescent="0.25">
      <c r="A78" s="56"/>
      <c r="B78" s="44" t="s">
        <v>238</v>
      </c>
      <c r="C78" s="44" t="s">
        <v>528</v>
      </c>
      <c r="D78" s="44" t="s">
        <v>529</v>
      </c>
      <c r="E78" s="44"/>
      <c r="F78" s="45"/>
    </row>
    <row r="79" spans="1:6" s="46" customFormat="1" ht="40.200000000000003" customHeight="1" x14ac:dyDescent="0.25">
      <c r="A79" s="56"/>
      <c r="B79" s="42" t="s">
        <v>238</v>
      </c>
      <c r="C79" s="42" t="s">
        <v>530</v>
      </c>
      <c r="D79" s="42" t="s">
        <v>531</v>
      </c>
      <c r="E79" s="42"/>
      <c r="F79" s="43"/>
    </row>
    <row r="80" spans="1:6" s="46" customFormat="1" ht="40.200000000000003" customHeight="1" x14ac:dyDescent="0.25">
      <c r="A80" s="56"/>
      <c r="B80" s="44" t="s">
        <v>238</v>
      </c>
      <c r="C80" s="44" t="s">
        <v>532</v>
      </c>
      <c r="D80" s="44" t="s">
        <v>533</v>
      </c>
      <c r="E80" s="44"/>
      <c r="F80" s="45"/>
    </row>
    <row r="81" spans="1:6" s="46" customFormat="1" ht="40.200000000000003" customHeight="1" x14ac:dyDescent="0.25">
      <c r="A81" s="56"/>
      <c r="B81" s="42" t="s">
        <v>238</v>
      </c>
      <c r="C81" s="42" t="s">
        <v>534</v>
      </c>
      <c r="D81" s="42" t="s">
        <v>535</v>
      </c>
      <c r="E81" s="42"/>
      <c r="F81" s="43"/>
    </row>
    <row r="82" spans="1:6" s="46" customFormat="1" ht="40.200000000000003" customHeight="1" x14ac:dyDescent="0.25">
      <c r="A82" s="56"/>
      <c r="B82" s="44" t="s">
        <v>238</v>
      </c>
      <c r="C82" s="44" t="s">
        <v>536</v>
      </c>
      <c r="D82" s="44" t="s">
        <v>537</v>
      </c>
      <c r="E82" s="44"/>
      <c r="F82" s="45"/>
    </row>
    <row r="83" spans="1:6" s="46" customFormat="1" ht="40.200000000000003" customHeight="1" x14ac:dyDescent="0.25">
      <c r="A83" s="56" t="s">
        <v>538</v>
      </c>
      <c r="B83" s="42" t="s">
        <v>244</v>
      </c>
      <c r="C83" s="42" t="s">
        <v>539</v>
      </c>
      <c r="D83" s="42" t="s">
        <v>540</v>
      </c>
      <c r="E83" s="42" t="s">
        <v>385</v>
      </c>
      <c r="F83" s="43"/>
    </row>
    <row r="84" spans="1:6" s="46" customFormat="1" ht="40.200000000000003" customHeight="1" x14ac:dyDescent="0.25">
      <c r="A84" s="56" t="s">
        <v>252</v>
      </c>
      <c r="B84" s="31" t="s">
        <v>251</v>
      </c>
      <c r="C84" s="31" t="s">
        <v>541</v>
      </c>
      <c r="D84" s="31" t="s">
        <v>542</v>
      </c>
      <c r="E84" s="31"/>
      <c r="F84" s="32"/>
    </row>
    <row r="85" spans="1:6" s="46" customFormat="1" ht="40.200000000000003" customHeight="1" x14ac:dyDescent="0.25">
      <c r="A85" s="56"/>
      <c r="B85" s="33" t="s">
        <v>251</v>
      </c>
      <c r="C85" s="33" t="s">
        <v>543</v>
      </c>
      <c r="D85" s="33" t="s">
        <v>544</v>
      </c>
      <c r="E85" s="33" t="s">
        <v>545</v>
      </c>
      <c r="F85" s="34"/>
    </row>
    <row r="86" spans="1:6" s="46" customFormat="1" ht="40.200000000000003" customHeight="1" x14ac:dyDescent="0.25">
      <c r="A86" s="56" t="s">
        <v>260</v>
      </c>
      <c r="B86" s="31" t="s">
        <v>259</v>
      </c>
      <c r="C86" s="31" t="s">
        <v>546</v>
      </c>
      <c r="D86" s="31" t="s">
        <v>547</v>
      </c>
      <c r="E86" s="31" t="s">
        <v>548</v>
      </c>
      <c r="F86" s="32"/>
    </row>
    <row r="87" spans="1:6" s="46" customFormat="1" ht="40.200000000000003" customHeight="1" x14ac:dyDescent="0.25">
      <c r="A87" s="56"/>
      <c r="B87" s="33" t="s">
        <v>259</v>
      </c>
      <c r="C87" s="33" t="s">
        <v>549</v>
      </c>
      <c r="D87" s="33" t="s">
        <v>550</v>
      </c>
      <c r="E87" s="33"/>
      <c r="F87" s="34"/>
    </row>
    <row r="88" spans="1:6" s="46" customFormat="1" ht="40.200000000000003" customHeight="1" x14ac:dyDescent="0.25">
      <c r="A88" s="56"/>
      <c r="B88" s="31" t="s">
        <v>259</v>
      </c>
      <c r="C88" s="31" t="s">
        <v>551</v>
      </c>
      <c r="D88" s="31" t="s">
        <v>552</v>
      </c>
      <c r="E88" s="31"/>
      <c r="F88" s="32"/>
    </row>
    <row r="89" spans="1:6" s="46" customFormat="1" ht="40.200000000000003" customHeight="1" x14ac:dyDescent="0.25">
      <c r="A89" s="56"/>
      <c r="B89" s="33" t="s">
        <v>259</v>
      </c>
      <c r="C89" s="33" t="s">
        <v>553</v>
      </c>
      <c r="D89" s="33" t="s">
        <v>554</v>
      </c>
      <c r="E89" s="33"/>
      <c r="F89" s="34"/>
    </row>
    <row r="90" spans="1:6" s="46" customFormat="1" ht="210.75" customHeight="1" x14ac:dyDescent="0.25">
      <c r="A90" s="56"/>
      <c r="B90" s="31" t="s">
        <v>259</v>
      </c>
      <c r="C90" s="31" t="s">
        <v>555</v>
      </c>
      <c r="D90" s="31" t="s">
        <v>556</v>
      </c>
      <c r="E90" s="31" t="s">
        <v>557</v>
      </c>
      <c r="F90" s="32"/>
    </row>
    <row r="91" spans="1:6" s="46" customFormat="1" ht="40.200000000000003" customHeight="1" x14ac:dyDescent="0.25">
      <c r="A91" s="56"/>
      <c r="B91" s="33" t="s">
        <v>259</v>
      </c>
      <c r="C91" s="33" t="s">
        <v>558</v>
      </c>
      <c r="D91" s="33" t="s">
        <v>559</v>
      </c>
      <c r="E91" s="33" t="s">
        <v>360</v>
      </c>
      <c r="F91" s="34"/>
    </row>
    <row r="92" spans="1:6" s="46" customFormat="1" ht="40.200000000000003" customHeight="1" x14ac:dyDescent="0.25">
      <c r="A92" s="56"/>
      <c r="B92" s="31" t="s">
        <v>259</v>
      </c>
      <c r="C92" s="31" t="s">
        <v>560</v>
      </c>
      <c r="D92" s="31" t="s">
        <v>561</v>
      </c>
      <c r="E92" s="31"/>
      <c r="F92" s="32"/>
    </row>
    <row r="93" spans="1:6" s="46" customFormat="1" ht="40.200000000000003" customHeight="1" x14ac:dyDescent="0.25">
      <c r="A93" s="56" t="s">
        <v>562</v>
      </c>
      <c r="B93" s="33" t="s">
        <v>268</v>
      </c>
      <c r="C93" s="33" t="s">
        <v>563</v>
      </c>
      <c r="D93" s="33" t="s">
        <v>564</v>
      </c>
      <c r="E93" s="33" t="s">
        <v>565</v>
      </c>
      <c r="F93" s="34"/>
    </row>
    <row r="94" spans="1:6" s="46" customFormat="1" ht="40.200000000000003" customHeight="1" x14ac:dyDescent="0.25">
      <c r="A94" s="56" t="s">
        <v>276</v>
      </c>
      <c r="B94" s="31" t="s">
        <v>275</v>
      </c>
      <c r="C94" s="31" t="s">
        <v>566</v>
      </c>
      <c r="D94" s="31" t="s">
        <v>567</v>
      </c>
      <c r="E94" s="31"/>
      <c r="F94" s="32"/>
    </row>
    <row r="95" spans="1:6" s="46" customFormat="1" ht="40.200000000000003" customHeight="1" x14ac:dyDescent="0.25">
      <c r="A95" s="56"/>
      <c r="B95" s="33" t="s">
        <v>275</v>
      </c>
      <c r="C95" s="33" t="s">
        <v>568</v>
      </c>
      <c r="D95" s="33" t="s">
        <v>569</v>
      </c>
      <c r="E95" s="33"/>
      <c r="F95" s="34"/>
    </row>
    <row r="96" spans="1:6" s="46" customFormat="1" ht="39.6" x14ac:dyDescent="0.25">
      <c r="A96" s="56"/>
      <c r="B96" s="31" t="s">
        <v>275</v>
      </c>
      <c r="C96" s="31" t="s">
        <v>570</v>
      </c>
      <c r="D96" s="31" t="s">
        <v>571</v>
      </c>
      <c r="E96" s="31" t="s">
        <v>572</v>
      </c>
      <c r="F96" s="32"/>
    </row>
    <row r="97" spans="1:6" s="46" customFormat="1" ht="40.200000000000003" customHeight="1" x14ac:dyDescent="0.25">
      <c r="A97" s="56"/>
      <c r="B97" s="33" t="s">
        <v>275</v>
      </c>
      <c r="C97" s="33" t="s">
        <v>573</v>
      </c>
      <c r="D97" s="33" t="s">
        <v>574</v>
      </c>
      <c r="E97" s="33"/>
      <c r="F97" s="34"/>
    </row>
    <row r="98" spans="1:6" s="46" customFormat="1" ht="40.200000000000003" customHeight="1" x14ac:dyDescent="0.25">
      <c r="A98" s="56" t="s">
        <v>575</v>
      </c>
      <c r="B98" s="31" t="s">
        <v>283</v>
      </c>
      <c r="C98" s="31" t="s">
        <v>576</v>
      </c>
      <c r="D98" s="31" t="s">
        <v>577</v>
      </c>
      <c r="E98" s="31"/>
      <c r="F98" s="32"/>
    </row>
    <row r="99" spans="1:6" s="46" customFormat="1" ht="123" customHeight="1" x14ac:dyDescent="0.25">
      <c r="A99" s="56" t="s">
        <v>289</v>
      </c>
      <c r="B99" s="31" t="s">
        <v>288</v>
      </c>
      <c r="C99" s="31" t="s">
        <v>288</v>
      </c>
      <c r="D99" s="31" t="s">
        <v>578</v>
      </c>
      <c r="E99" s="31" t="s">
        <v>579</v>
      </c>
      <c r="F99" s="32"/>
    </row>
    <row r="100" spans="1:6" s="46" customFormat="1" ht="40.200000000000003" customHeight="1" x14ac:dyDescent="0.25">
      <c r="A100" s="56" t="s">
        <v>298</v>
      </c>
      <c r="B100" s="31" t="s">
        <v>297</v>
      </c>
      <c r="C100" s="31" t="s">
        <v>580</v>
      </c>
      <c r="D100" s="31" t="s">
        <v>581</v>
      </c>
      <c r="E100" s="31"/>
      <c r="F100" s="32"/>
    </row>
    <row r="101" spans="1:6" s="46" customFormat="1" ht="40.200000000000003" customHeight="1" x14ac:dyDescent="0.25">
      <c r="A101" s="56"/>
      <c r="B101" s="33" t="s">
        <v>297</v>
      </c>
      <c r="C101" s="33" t="s">
        <v>582</v>
      </c>
      <c r="D101" s="33" t="s">
        <v>583</v>
      </c>
      <c r="E101" s="33"/>
      <c r="F101" s="34"/>
    </row>
    <row r="102" spans="1:6" s="46" customFormat="1" ht="40.200000000000003" customHeight="1" x14ac:dyDescent="0.25">
      <c r="A102" s="56"/>
      <c r="B102" s="31" t="s">
        <v>297</v>
      </c>
      <c r="C102" s="31" t="s">
        <v>584</v>
      </c>
      <c r="D102" s="31" t="s">
        <v>585</v>
      </c>
      <c r="E102" s="31" t="s">
        <v>586</v>
      </c>
      <c r="F102" s="32"/>
    </row>
    <row r="103" spans="1:6" s="46" customFormat="1" ht="40.200000000000003" customHeight="1" x14ac:dyDescent="0.25">
      <c r="A103" s="56"/>
      <c r="B103" s="33" t="s">
        <v>297</v>
      </c>
      <c r="C103" s="33" t="s">
        <v>587</v>
      </c>
      <c r="D103" s="33" t="s">
        <v>588</v>
      </c>
      <c r="E103" s="33"/>
      <c r="F103" s="34"/>
    </row>
    <row r="104" spans="1:6" s="46" customFormat="1" ht="40.200000000000003" customHeight="1" x14ac:dyDescent="0.25">
      <c r="A104" s="56" t="s">
        <v>589</v>
      </c>
      <c r="B104" s="31" t="s">
        <v>304</v>
      </c>
      <c r="C104" s="31" t="s">
        <v>590</v>
      </c>
      <c r="D104" s="31" t="s">
        <v>591</v>
      </c>
      <c r="E104" s="31" t="s">
        <v>592</v>
      </c>
      <c r="F104" s="32"/>
    </row>
    <row r="105" spans="1:6" s="46" customFormat="1" ht="40.200000000000003" customHeight="1" x14ac:dyDescent="0.25">
      <c r="A105" s="56" t="s">
        <v>312</v>
      </c>
      <c r="B105" s="33" t="s">
        <v>311</v>
      </c>
      <c r="C105" s="33" t="s">
        <v>593</v>
      </c>
      <c r="D105" s="33" t="s">
        <v>594</v>
      </c>
      <c r="E105" s="33" t="s">
        <v>595</v>
      </c>
      <c r="F105" s="34"/>
    </row>
    <row r="106" spans="1:6" s="46" customFormat="1" ht="40.200000000000003" customHeight="1" x14ac:dyDescent="0.25">
      <c r="A106" s="56"/>
      <c r="B106" s="31" t="s">
        <v>311</v>
      </c>
      <c r="C106" s="31" t="s">
        <v>596</v>
      </c>
      <c r="D106" s="31" t="s">
        <v>597</v>
      </c>
      <c r="E106" s="31"/>
      <c r="F106" s="32"/>
    </row>
    <row r="107" spans="1:6" s="46" customFormat="1" ht="40.200000000000003" customHeight="1" x14ac:dyDescent="0.25">
      <c r="A107" s="56"/>
      <c r="B107" s="33" t="s">
        <v>311</v>
      </c>
      <c r="C107" s="33" t="s">
        <v>598</v>
      </c>
      <c r="D107" s="33" t="s">
        <v>599</v>
      </c>
      <c r="E107" s="33" t="s">
        <v>600</v>
      </c>
      <c r="F107" s="34"/>
    </row>
    <row r="108" spans="1:6" s="46" customFormat="1" ht="40.200000000000003" customHeight="1" x14ac:dyDescent="0.25">
      <c r="A108" s="56"/>
      <c r="B108" s="31" t="s">
        <v>311</v>
      </c>
      <c r="C108" s="31" t="s">
        <v>601</v>
      </c>
      <c r="D108" s="31" t="s">
        <v>602</v>
      </c>
      <c r="E108" s="31" t="s">
        <v>603</v>
      </c>
      <c r="F108" s="32"/>
    </row>
    <row r="109" spans="1:6" s="46" customFormat="1" ht="40.200000000000003" customHeight="1" x14ac:dyDescent="0.25">
      <c r="A109" s="56"/>
      <c r="B109" s="33" t="s">
        <v>311</v>
      </c>
      <c r="C109" s="33" t="s">
        <v>604</v>
      </c>
      <c r="D109" s="33" t="s">
        <v>605</v>
      </c>
      <c r="E109" s="33" t="s">
        <v>606</v>
      </c>
      <c r="F109" s="34"/>
    </row>
    <row r="110" spans="1:6" s="46" customFormat="1" ht="40.200000000000003" customHeight="1" x14ac:dyDescent="0.25">
      <c r="A110" s="56"/>
      <c r="B110" s="31" t="s">
        <v>311</v>
      </c>
      <c r="C110" s="31" t="s">
        <v>607</v>
      </c>
      <c r="D110" s="31" t="s">
        <v>608</v>
      </c>
      <c r="E110" s="31" t="s">
        <v>360</v>
      </c>
      <c r="F110" s="32"/>
    </row>
    <row r="111" spans="1:6" s="46" customFormat="1" ht="40.200000000000003" customHeight="1" x14ac:dyDescent="0.25">
      <c r="A111" s="56"/>
      <c r="B111" s="33" t="s">
        <v>311</v>
      </c>
      <c r="C111" s="33" t="s">
        <v>609</v>
      </c>
      <c r="D111" s="33" t="s">
        <v>610</v>
      </c>
      <c r="E111" s="33"/>
      <c r="F111" s="34"/>
    </row>
    <row r="112" spans="1:6" s="46" customFormat="1" ht="40.200000000000003" customHeight="1" x14ac:dyDescent="0.25">
      <c r="A112" s="56" t="s">
        <v>318</v>
      </c>
      <c r="B112" s="31" t="s">
        <v>317</v>
      </c>
      <c r="C112" s="31" t="s">
        <v>611</v>
      </c>
      <c r="D112" s="31" t="s">
        <v>612</v>
      </c>
      <c r="E112" s="31" t="s">
        <v>572</v>
      </c>
      <c r="F112" s="32"/>
    </row>
    <row r="113" spans="1:6" s="46" customFormat="1" ht="40.200000000000003" customHeight="1" x14ac:dyDescent="0.25">
      <c r="A113" s="56"/>
      <c r="B113" s="33" t="s">
        <v>317</v>
      </c>
      <c r="C113" s="33" t="s">
        <v>613</v>
      </c>
      <c r="D113" s="33" t="s">
        <v>614</v>
      </c>
      <c r="E113" s="33"/>
      <c r="F113" s="34"/>
    </row>
    <row r="114" spans="1:6" s="46" customFormat="1" ht="40.200000000000003" customHeight="1" x14ac:dyDescent="0.25">
      <c r="A114" s="56"/>
      <c r="B114" s="31" t="s">
        <v>317</v>
      </c>
      <c r="C114" s="31" t="s">
        <v>615</v>
      </c>
      <c r="D114" s="31" t="s">
        <v>616</v>
      </c>
      <c r="E114" s="31" t="s">
        <v>572</v>
      </c>
      <c r="F114" s="32"/>
    </row>
    <row r="115" spans="1:6" s="46" customFormat="1" ht="40.200000000000003" customHeight="1" x14ac:dyDescent="0.25">
      <c r="A115" s="56"/>
      <c r="B115" s="33" t="s">
        <v>317</v>
      </c>
      <c r="C115" s="33" t="s">
        <v>617</v>
      </c>
      <c r="D115" s="33" t="s">
        <v>618</v>
      </c>
      <c r="E115" s="33"/>
      <c r="F115" s="34"/>
    </row>
    <row r="116" spans="1:6" s="46" customFormat="1" ht="40.200000000000003" customHeight="1" x14ac:dyDescent="0.25">
      <c r="A116" s="56"/>
      <c r="B116" s="31" t="s">
        <v>317</v>
      </c>
      <c r="C116" s="31" t="s">
        <v>619</v>
      </c>
      <c r="D116" s="31" t="s">
        <v>620</v>
      </c>
      <c r="E116" s="31"/>
      <c r="F116" s="32"/>
    </row>
    <row r="117" spans="1:6" s="46" customFormat="1" ht="40.200000000000003" customHeight="1" x14ac:dyDescent="0.25">
      <c r="A117" s="56"/>
      <c r="B117" s="33" t="s">
        <v>317</v>
      </c>
      <c r="C117" s="33" t="s">
        <v>621</v>
      </c>
      <c r="D117" s="33" t="s">
        <v>622</v>
      </c>
      <c r="E117" s="33"/>
      <c r="F117" s="34"/>
    </row>
    <row r="118" spans="1:6" s="46" customFormat="1" ht="40.200000000000003" customHeight="1" x14ac:dyDescent="0.25">
      <c r="A118" s="56"/>
      <c r="B118" s="31" t="s">
        <v>317</v>
      </c>
      <c r="C118" s="31" t="s">
        <v>623</v>
      </c>
      <c r="D118" s="31" t="s">
        <v>624</v>
      </c>
      <c r="E118" s="31"/>
      <c r="F118" s="32"/>
    </row>
    <row r="119" spans="1:6" s="46" customFormat="1" ht="40.200000000000003" customHeight="1" x14ac:dyDescent="0.25">
      <c r="A119" s="56"/>
      <c r="B119" s="33" t="s">
        <v>317</v>
      </c>
      <c r="C119" s="33" t="s">
        <v>625</v>
      </c>
      <c r="D119" s="33" t="s">
        <v>626</v>
      </c>
      <c r="E119" s="33"/>
      <c r="F119" s="34"/>
    </row>
    <row r="120" spans="1:6" s="46" customFormat="1" ht="40.200000000000003" customHeight="1" x14ac:dyDescent="0.25">
      <c r="A120" s="56"/>
      <c r="B120" s="31" t="s">
        <v>317</v>
      </c>
      <c r="C120" s="31" t="s">
        <v>627</v>
      </c>
      <c r="D120" s="31" t="s">
        <v>628</v>
      </c>
      <c r="E120" s="31" t="s">
        <v>572</v>
      </c>
      <c r="F120" s="32"/>
    </row>
    <row r="121" spans="1:6" s="46" customFormat="1" ht="40.200000000000003" customHeight="1" x14ac:dyDescent="0.25">
      <c r="A121" s="56" t="s">
        <v>629</v>
      </c>
      <c r="B121" s="33" t="s">
        <v>325</v>
      </c>
      <c r="C121" s="33" t="s">
        <v>630</v>
      </c>
      <c r="D121" s="33" t="s">
        <v>631</v>
      </c>
      <c r="E121" s="33"/>
      <c r="F121" s="34"/>
    </row>
    <row r="122" spans="1:6" s="46" customFormat="1" ht="40.200000000000003" customHeight="1" x14ac:dyDescent="0.25">
      <c r="A122" s="56"/>
      <c r="B122" s="31" t="s">
        <v>325</v>
      </c>
      <c r="C122" s="31" t="s">
        <v>632</v>
      </c>
      <c r="D122" s="31" t="s">
        <v>633</v>
      </c>
      <c r="E122" s="31" t="s">
        <v>634</v>
      </c>
      <c r="F122" s="32"/>
    </row>
    <row r="123" spans="1:6" s="46" customFormat="1" ht="40.200000000000003" customHeight="1" x14ac:dyDescent="0.25">
      <c r="A123" s="56" t="s">
        <v>333</v>
      </c>
      <c r="B123" s="33" t="s">
        <v>332</v>
      </c>
      <c r="C123" s="33" t="s">
        <v>635</v>
      </c>
      <c r="D123" s="33" t="s">
        <v>636</v>
      </c>
      <c r="E123" s="33" t="s">
        <v>637</v>
      </c>
      <c r="F123" s="34"/>
    </row>
    <row r="124" spans="1:6" s="46" customFormat="1" ht="40.200000000000003" customHeight="1" x14ac:dyDescent="0.25">
      <c r="A124" s="56"/>
      <c r="B124" s="31" t="s">
        <v>332</v>
      </c>
      <c r="C124" s="31" t="s">
        <v>638</v>
      </c>
      <c r="D124" s="31" t="s">
        <v>639</v>
      </c>
      <c r="E124" s="31" t="s">
        <v>640</v>
      </c>
      <c r="F124" s="32"/>
    </row>
    <row r="125" spans="1:6" s="46" customFormat="1" ht="40.200000000000003" customHeight="1" x14ac:dyDescent="0.25">
      <c r="A125" s="56" t="s">
        <v>641</v>
      </c>
      <c r="B125" s="31" t="s">
        <v>338</v>
      </c>
      <c r="C125" s="31" t="s">
        <v>642</v>
      </c>
      <c r="D125" s="31" t="s">
        <v>643</v>
      </c>
      <c r="E125" s="31" t="s">
        <v>644</v>
      </c>
      <c r="F125" s="32"/>
    </row>
  </sheetData>
  <dataValidations count="1">
    <dataValidation type="list" allowBlank="1" showErrorMessage="1" sqref="F2:F125" xr:uid="{E7AA9CE8-1384-4A05-9CD3-5101C154C180}">
      <formula1>"Satisfied,Other than Satisfied,Not Applicable"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16003-3D98-4B83-A396-89EAF26042F9}">
  <sheetPr>
    <tabColor theme="0" tint="-4.9989318521683403E-2"/>
    <pageSetUpPr fitToPage="1"/>
  </sheetPr>
  <dimension ref="A1:G18"/>
  <sheetViews>
    <sheetView zoomScaleNormal="100" workbookViewId="0">
      <selection activeCell="E1" sqref="E1:F1048576"/>
    </sheetView>
  </sheetViews>
  <sheetFormatPr defaultColWidth="9.109375" defaultRowHeight="15" x14ac:dyDescent="0.25"/>
  <cols>
    <col min="1" max="1" width="3.6640625" style="4" bestFit="1" customWidth="1"/>
    <col min="2" max="2" width="48.33203125" style="5" customWidth="1"/>
    <col min="3" max="4" width="19.44140625" style="4" customWidth="1"/>
    <col min="5" max="5" width="2.44140625" style="4" customWidth="1"/>
    <col min="6" max="6" width="2.109375" style="4" bestFit="1" customWidth="1"/>
    <col min="7" max="7" width="30.109375" style="4" customWidth="1"/>
    <col min="8" max="8" width="18.6640625" style="4" customWidth="1"/>
    <col min="9" max="9" width="49.6640625" style="4" customWidth="1"/>
    <col min="10" max="16384" width="9.109375" style="4"/>
  </cols>
  <sheetData>
    <row r="1" spans="1:7" ht="39.9" customHeight="1" x14ac:dyDescent="0.55000000000000004">
      <c r="A1" s="59" t="s">
        <v>645</v>
      </c>
      <c r="B1" s="59"/>
      <c r="C1" s="59"/>
      <c r="D1" s="59"/>
      <c r="E1" s="64"/>
    </row>
    <row r="2" spans="1:7" ht="168" customHeight="1" x14ac:dyDescent="0.25">
      <c r="A2" s="1"/>
      <c r="B2" s="10"/>
      <c r="C2" s="25" t="s">
        <v>646</v>
      </c>
      <c r="D2" s="25" t="s">
        <v>646</v>
      </c>
      <c r="E2" s="64"/>
    </row>
    <row r="3" spans="1:7" ht="17.399999999999999" x14ac:dyDescent="0.25">
      <c r="A3" s="3"/>
      <c r="B3" s="9" t="s">
        <v>645</v>
      </c>
      <c r="C3" s="22"/>
      <c r="D3" s="22"/>
      <c r="E3" s="64"/>
    </row>
    <row r="4" spans="1:7" x14ac:dyDescent="0.25">
      <c r="A4" s="61"/>
      <c r="B4" s="62"/>
      <c r="C4" s="63"/>
      <c r="D4" s="63"/>
      <c r="E4" s="64"/>
    </row>
    <row r="5" spans="1:7" ht="34.799999999999997" x14ac:dyDescent="0.55000000000000004">
      <c r="A5" s="59" t="s">
        <v>647</v>
      </c>
      <c r="B5" s="59"/>
      <c r="C5" s="59"/>
      <c r="D5" s="59"/>
      <c r="E5" s="64"/>
      <c r="G5" s="5"/>
    </row>
    <row r="6" spans="1:7" x14ac:dyDescent="0.25">
      <c r="A6" s="2" t="s">
        <v>30</v>
      </c>
      <c r="B6" s="8" t="s">
        <v>648</v>
      </c>
      <c r="C6" s="26"/>
      <c r="D6" s="26"/>
      <c r="E6" s="65"/>
      <c r="G6" s="5"/>
    </row>
    <row r="7" spans="1:7" x14ac:dyDescent="0.25">
      <c r="A7" s="23"/>
      <c r="B7" s="8" t="s">
        <v>649</v>
      </c>
      <c r="C7" s="27">
        <v>60</v>
      </c>
      <c r="D7" s="27">
        <v>60</v>
      </c>
      <c r="E7" s="65"/>
      <c r="G7" s="5"/>
    </row>
    <row r="8" spans="1:7" ht="27.6" x14ac:dyDescent="0.25">
      <c r="A8" s="3"/>
      <c r="B8" s="9" t="s">
        <v>650</v>
      </c>
      <c r="C8" s="60">
        <f>C6/C7</f>
        <v>0</v>
      </c>
      <c r="D8" s="60">
        <f>D6/D7</f>
        <v>0</v>
      </c>
      <c r="E8" s="64"/>
      <c r="G8" s="5"/>
    </row>
    <row r="9" spans="1:7" x14ac:dyDescent="0.25">
      <c r="A9" s="2" t="s">
        <v>30</v>
      </c>
      <c r="B9" s="8" t="s">
        <v>651</v>
      </c>
      <c r="C9" s="26"/>
      <c r="D9" s="26"/>
      <c r="E9" s="65"/>
      <c r="G9" s="5"/>
    </row>
    <row r="10" spans="1:7" x14ac:dyDescent="0.25">
      <c r="A10" s="23"/>
      <c r="B10" s="8" t="s">
        <v>652</v>
      </c>
      <c r="C10" s="27">
        <v>80</v>
      </c>
      <c r="D10" s="27">
        <v>80</v>
      </c>
      <c r="E10" s="65"/>
      <c r="G10" s="5"/>
    </row>
    <row r="11" spans="1:7" ht="27.6" x14ac:dyDescent="0.25">
      <c r="A11" s="3"/>
      <c r="B11" s="9" t="s">
        <v>653</v>
      </c>
      <c r="C11" s="60">
        <f>C9/C10</f>
        <v>0</v>
      </c>
      <c r="D11" s="60">
        <f>D9/D10</f>
        <v>0</v>
      </c>
      <c r="E11" s="64"/>
      <c r="G11" s="5"/>
    </row>
    <row r="12" spans="1:7" x14ac:dyDescent="0.25">
      <c r="A12" s="2" t="s">
        <v>30</v>
      </c>
      <c r="B12" s="8" t="s">
        <v>654</v>
      </c>
      <c r="C12" s="26"/>
      <c r="D12" s="26"/>
      <c r="E12" s="65"/>
      <c r="G12" s="5"/>
    </row>
    <row r="13" spans="1:7" ht="17.399999999999999" x14ac:dyDescent="0.25">
      <c r="A13" s="23"/>
      <c r="B13" s="8" t="s">
        <v>655</v>
      </c>
      <c r="C13" s="24">
        <v>319</v>
      </c>
      <c r="D13" s="24">
        <v>319</v>
      </c>
      <c r="E13" s="64"/>
      <c r="G13" s="5"/>
    </row>
    <row r="14" spans="1:7" ht="27.6" x14ac:dyDescent="0.25">
      <c r="A14" s="3"/>
      <c r="B14" s="9" t="s">
        <v>656</v>
      </c>
      <c r="C14" s="60">
        <f>C12/C13</f>
        <v>0</v>
      </c>
      <c r="D14" s="60">
        <f>D12/D13</f>
        <v>0</v>
      </c>
      <c r="E14" s="65"/>
      <c r="G14" s="5"/>
    </row>
    <row r="15" spans="1:7" x14ac:dyDescent="0.25">
      <c r="A15" s="61"/>
      <c r="B15" s="62"/>
      <c r="C15" s="63"/>
      <c r="D15" s="63"/>
      <c r="E15" s="64"/>
      <c r="G15" s="5"/>
    </row>
    <row r="18" ht="39.9" customHeight="1" x14ac:dyDescent="0.25"/>
  </sheetData>
  <pageMargins left="0.7" right="0.7" top="0.75" bottom="0.75" header="0.3" footer="0.3"/>
  <pageSetup scale="4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05CA-98A5-46D3-A77A-4B25A23ECDEF}">
  <sheetPr>
    <tabColor theme="0" tint="-4.9989318521683403E-2"/>
    <pageSetUpPr fitToPage="1"/>
  </sheetPr>
  <dimension ref="A1:F15"/>
  <sheetViews>
    <sheetView topLeftCell="A2" zoomScaleNormal="100" workbookViewId="0">
      <selection activeCell="G3" sqref="G3"/>
    </sheetView>
  </sheetViews>
  <sheetFormatPr defaultColWidth="9.109375" defaultRowHeight="15" x14ac:dyDescent="0.25"/>
  <cols>
    <col min="1" max="1" width="3.6640625" style="4" bestFit="1" customWidth="1"/>
    <col min="2" max="2" width="48.33203125" style="5" customWidth="1"/>
    <col min="3" max="3" width="19.44140625" style="4" customWidth="1"/>
    <col min="4" max="4" width="2.44140625" style="4" customWidth="1"/>
    <col min="5" max="5" width="2.109375" style="4" bestFit="1" customWidth="1"/>
    <col min="6" max="6" width="30.109375" style="4" customWidth="1"/>
    <col min="7" max="7" width="18.6640625" style="4" customWidth="1"/>
    <col min="8" max="8" width="49.6640625" style="4" customWidth="1"/>
    <col min="9" max="16384" width="9.109375" style="4"/>
  </cols>
  <sheetData>
    <row r="1" spans="1:6" ht="39.9" customHeight="1" x14ac:dyDescent="0.55000000000000004">
      <c r="A1" s="59" t="s">
        <v>645</v>
      </c>
      <c r="B1" s="59"/>
      <c r="C1" s="59"/>
      <c r="D1" s="64"/>
    </row>
    <row r="2" spans="1:6" ht="168" customHeight="1" x14ac:dyDescent="0.25">
      <c r="A2" s="1"/>
      <c r="B2" s="10"/>
      <c r="C2" s="25" t="s">
        <v>646</v>
      </c>
      <c r="D2" s="64"/>
    </row>
    <row r="3" spans="1:6" ht="17.399999999999999" x14ac:dyDescent="0.25">
      <c r="A3" s="3"/>
      <c r="B3" s="9" t="s">
        <v>645</v>
      </c>
      <c r="C3" s="22">
        <f>SUM('3_Snapshot Criteria'!O3:O42)</f>
        <v>0</v>
      </c>
      <c r="D3" s="64"/>
    </row>
    <row r="4" spans="1:6" x14ac:dyDescent="0.25">
      <c r="A4" s="61"/>
      <c r="B4" s="62"/>
      <c r="C4" s="63"/>
      <c r="D4" s="64"/>
    </row>
    <row r="5" spans="1:6" ht="34.799999999999997" x14ac:dyDescent="0.55000000000000004">
      <c r="A5" s="59" t="s">
        <v>647</v>
      </c>
      <c r="B5" s="59"/>
      <c r="C5" s="59"/>
      <c r="D5" s="64"/>
      <c r="F5" s="5"/>
    </row>
    <row r="6" spans="1:6" x14ac:dyDescent="0.25">
      <c r="A6" s="2" t="s">
        <v>30</v>
      </c>
      <c r="B6" s="8" t="s">
        <v>648</v>
      </c>
      <c r="C6" s="26">
        <f>COUNTIFS('3_Snapshot Criteria'!N3:N42,"Yes")</f>
        <v>0</v>
      </c>
      <c r="D6" s="65"/>
      <c r="F6" s="5"/>
    </row>
    <row r="7" spans="1:6" x14ac:dyDescent="0.25">
      <c r="A7" s="23"/>
      <c r="B7" s="8" t="s">
        <v>649</v>
      </c>
      <c r="C7" s="27">
        <v>60</v>
      </c>
      <c r="D7" s="65"/>
      <c r="F7" s="5"/>
    </row>
    <row r="8" spans="1:6" ht="27.6" x14ac:dyDescent="0.25">
      <c r="A8" s="3"/>
      <c r="B8" s="9" t="s">
        <v>650</v>
      </c>
      <c r="C8" s="60">
        <f>C6/C7</f>
        <v>0</v>
      </c>
      <c r="D8" s="64"/>
      <c r="F8" s="5"/>
    </row>
    <row r="9" spans="1:6" x14ac:dyDescent="0.25">
      <c r="A9" s="2" t="s">
        <v>30</v>
      </c>
      <c r="B9" s="8" t="s">
        <v>651</v>
      </c>
      <c r="C9" s="26">
        <f>COUNTIFS('3_Snapshot Criteria'!N3:N42,"Yes")</f>
        <v>0</v>
      </c>
      <c r="D9" s="65"/>
      <c r="F9" s="5"/>
    </row>
    <row r="10" spans="1:6" x14ac:dyDescent="0.25">
      <c r="A10" s="23"/>
      <c r="B10" s="8" t="s">
        <v>652</v>
      </c>
      <c r="C10" s="27">
        <v>80</v>
      </c>
      <c r="D10" s="65"/>
      <c r="F10" s="5"/>
    </row>
    <row r="11" spans="1:6" ht="27.6" x14ac:dyDescent="0.25">
      <c r="A11" s="3"/>
      <c r="B11" s="9" t="s">
        <v>653</v>
      </c>
      <c r="C11" s="60">
        <f>C9/C10</f>
        <v>0</v>
      </c>
      <c r="D11" s="64"/>
      <c r="F11" s="5"/>
    </row>
    <row r="12" spans="1:6" x14ac:dyDescent="0.25">
      <c r="A12" s="2" t="s">
        <v>30</v>
      </c>
      <c r="B12" s="8" t="s">
        <v>654</v>
      </c>
      <c r="C12" s="26">
        <f>COUNTIFS('3_Snapshot Criteria'!N3:N42,"Yes")</f>
        <v>0</v>
      </c>
      <c r="D12" s="65"/>
      <c r="F12" s="5"/>
    </row>
    <row r="13" spans="1:6" ht="17.399999999999999" x14ac:dyDescent="0.25">
      <c r="A13" s="23"/>
      <c r="B13" s="8" t="s">
        <v>655</v>
      </c>
      <c r="C13" s="24">
        <v>319</v>
      </c>
      <c r="D13" s="64"/>
      <c r="F13" s="5"/>
    </row>
    <row r="14" spans="1:6" ht="27.6" x14ac:dyDescent="0.25">
      <c r="A14" s="3"/>
      <c r="B14" s="9" t="s">
        <v>656</v>
      </c>
      <c r="C14" s="60">
        <f>C12/C13</f>
        <v>0</v>
      </c>
      <c r="D14" s="65"/>
      <c r="F14" s="5"/>
    </row>
    <row r="15" spans="1:6" x14ac:dyDescent="0.25">
      <c r="A15" s="61"/>
      <c r="B15" s="62"/>
      <c r="C15" s="63"/>
      <c r="D15" s="64"/>
      <c r="F15" s="5"/>
    </row>
  </sheetData>
  <pageMargins left="0.7" right="0.7" top="0.75" bottom="0.75" header="0.3" footer="0.3"/>
  <pageSetup scale="4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474B-44BD-44C3-B6F6-698EF5CA3805}">
  <sheetPr>
    <tabColor theme="0" tint="-4.9989318521683403E-2"/>
  </sheetPr>
  <dimension ref="A1:M42"/>
  <sheetViews>
    <sheetView zoomScale="110" zoomScaleNormal="110" workbookViewId="0">
      <selection activeCell="F1" sqref="F1"/>
    </sheetView>
  </sheetViews>
  <sheetFormatPr defaultRowHeight="14.25" customHeight="1" x14ac:dyDescent="0.3"/>
  <cols>
    <col min="1" max="1" width="3" customWidth="1"/>
    <col min="2" max="2" width="23.6640625" customWidth="1"/>
    <col min="3" max="3" width="15.33203125" customWidth="1"/>
    <col min="4" max="4" width="21" customWidth="1"/>
    <col min="5" max="5" width="24.33203125" customWidth="1"/>
    <col min="11" max="11" width="24.88671875" hidden="1" customWidth="1"/>
    <col min="12" max="12" width="9.109375" hidden="1" customWidth="1"/>
    <col min="13" max="13" width="30.88671875" hidden="1" customWidth="1"/>
  </cols>
  <sheetData>
    <row r="1" spans="1:13" ht="24.6" x14ac:dyDescent="0.4">
      <c r="A1" s="125" t="s">
        <v>657</v>
      </c>
      <c r="B1" s="125"/>
      <c r="C1" s="125"/>
      <c r="D1" s="125"/>
      <c r="E1" s="125"/>
    </row>
    <row r="2" spans="1:13" ht="60.75" customHeight="1" thickBot="1" x14ac:dyDescent="0.6">
      <c r="A2" s="59"/>
      <c r="B2" s="107" t="s">
        <v>658</v>
      </c>
      <c r="C2" s="97" t="s">
        <v>659</v>
      </c>
      <c r="D2" s="97" t="s">
        <v>660</v>
      </c>
      <c r="E2" s="100" t="s">
        <v>661</v>
      </c>
      <c r="K2" t="s">
        <v>662</v>
      </c>
      <c r="M2" t="s">
        <v>663</v>
      </c>
    </row>
    <row r="3" spans="1:13" ht="14.25" customHeight="1" thickBot="1" x14ac:dyDescent="0.35">
      <c r="A3" s="4"/>
      <c r="B3" s="103" t="s">
        <v>65</v>
      </c>
      <c r="C3" s="105" t="str">
        <f ca="1">IF(ISBLANK('3_Snapshot Criteria'!P3),"",IF(D3="Yes","N/A",IF(AND('3_Snapshot Criteria'!P3&lt;=(TODAY()-275),'3_Snapshot Criteria'!P3&gt;=(TODAY()-365)),"Yes","No")))</f>
        <v/>
      </c>
      <c r="D3" s="105" t="str">
        <f>IF(ISBLANK('3_Snapshot Criteria'!P3),"",IF(K3="Yes","Yes",IF(M3="Yes","Yes","No")))</f>
        <v/>
      </c>
      <c r="E3" s="101" t="str">
        <f xml:space="preserve"> IF(ISBLANK('3_Snapshot Criteria'!P3), "", '3_Snapshot Criteria'!P3 + 365)</f>
        <v/>
      </c>
      <c r="K3" s="99" t="str">
        <f ca="1">IF(ISBLANK('3_Snapshot Criteria'!P3), "", IF((AND(MONTH(TODAY()) = MONTH(E3), YEAR(TODAY()) = YEAR(E3))), "Yes", "No"))</f>
        <v/>
      </c>
      <c r="M3" s="99" t="str">
        <f ca="1">IF(ISBLANK('3_Snapshot Criteria'!P3), "", IF(OR(AND(MONTH(TODAY()) &gt; MONTH(E3), YEAR(TODAY()) = YEAR(E3)), YEAR(TODAY()) &gt; YEAR(E3)), "Yes", "No"))</f>
        <v/>
      </c>
    </row>
    <row r="4" spans="1:13" ht="14.25" customHeight="1" thickBot="1" x14ac:dyDescent="0.35">
      <c r="A4" s="4"/>
      <c r="B4" s="103" t="s">
        <v>75</v>
      </c>
      <c r="C4" s="105" t="str">
        <f ca="1">IF(ISBLANK('3_Snapshot Criteria'!P4),"",IF(D4="Yes","N/A",IF(AND('3_Snapshot Criteria'!P4&lt;=(TODAY()-275),'3_Snapshot Criteria'!P4&gt;=(TODAY()-365)),"Yes","No")))</f>
        <v/>
      </c>
      <c r="D4" s="105" t="str">
        <f>IF(ISBLANK('3_Snapshot Criteria'!P4),"",IF(K4="Yes","Yes",IF(M4="Yes","Yes","No")))</f>
        <v/>
      </c>
      <c r="E4" s="101" t="str">
        <f xml:space="preserve"> IF(ISBLANK('3_Snapshot Criteria'!P4), "", '3_Snapshot Criteria'!P4 + 365)</f>
        <v/>
      </c>
      <c r="K4" s="99" t="str">
        <f ca="1">IF(ISBLANK('3_Snapshot Criteria'!P4), "", IF((AND(MONTH(TODAY()) = MONTH(E4), YEAR(TODAY()) = YEAR(E4))), "Yes", "No"))</f>
        <v/>
      </c>
      <c r="M4" s="99" t="str">
        <f ca="1">IF(ISBLANK('3_Snapshot Criteria'!P4), "", IF(OR(AND(MONTH(TODAY()) &gt; MONTH(E4), YEAR(TODAY()) = YEAR(E4)), YEAR(TODAY()) &gt; YEAR(E4)), "Yes", "No"))</f>
        <v/>
      </c>
    </row>
    <row r="5" spans="1:13" ht="14.25" customHeight="1" thickBot="1" x14ac:dyDescent="0.35">
      <c r="A5" s="4"/>
      <c r="B5" s="103" t="s">
        <v>82</v>
      </c>
      <c r="C5" s="105" t="str">
        <f ca="1">IF(ISBLANK('3_Snapshot Criteria'!P5),"",IF(D5="Yes","N/A",IF(AND('3_Snapshot Criteria'!P5&lt;=(TODAY()-275),'3_Snapshot Criteria'!P5&gt;=(TODAY()-365)),"Yes","No")))</f>
        <v/>
      </c>
      <c r="D5" s="105" t="str">
        <f>IF(ISBLANK('3_Snapshot Criteria'!P5),"",IF(K5="Yes","Yes",IF(M5="Yes","Yes","No")))</f>
        <v/>
      </c>
      <c r="E5" s="101" t="str">
        <f xml:space="preserve"> IF(ISBLANK('3_Snapshot Criteria'!P5), "", '3_Snapshot Criteria'!P5 + 365)</f>
        <v/>
      </c>
      <c r="K5" s="99" t="str">
        <f ca="1">IF(ISBLANK('3_Snapshot Criteria'!P5), "", IF((AND(MONTH(TODAY()) = MONTH(E5), YEAR(TODAY()) = YEAR(E5))), "Yes", "No"))</f>
        <v/>
      </c>
      <c r="M5" s="99" t="str">
        <f ca="1">IF(ISBLANK('3_Snapshot Criteria'!P5), "", IF(OR(AND(MONTH(TODAY()) &gt; MONTH(E5), YEAR(TODAY()) = YEAR(E5)), YEAR(TODAY()) &gt; YEAR(E5)), "Yes", "No"))</f>
        <v/>
      </c>
    </row>
    <row r="6" spans="1:13" ht="14.25" customHeight="1" thickBot="1" x14ac:dyDescent="0.35">
      <c r="A6" s="4"/>
      <c r="B6" s="103" t="s">
        <v>89</v>
      </c>
      <c r="C6" s="105" t="str">
        <f ca="1">IF(ISBLANK('3_Snapshot Criteria'!P6),"",IF(D6="Yes","N/A",IF(AND('3_Snapshot Criteria'!P6&lt;=(TODAY()-275),'3_Snapshot Criteria'!P6&gt;=(TODAY()-365)),"Yes","No")))</f>
        <v/>
      </c>
      <c r="D6" s="105" t="str">
        <f>IF(ISBLANK('3_Snapshot Criteria'!P6),"",IF(K6="Yes","Yes",IF(M6="Yes","Yes","No")))</f>
        <v/>
      </c>
      <c r="E6" s="101" t="str">
        <f xml:space="preserve"> IF(ISBLANK('3_Snapshot Criteria'!P6), "", '3_Snapshot Criteria'!P6 + 365)</f>
        <v/>
      </c>
      <c r="K6" s="99" t="str">
        <f ca="1">IF(ISBLANK('3_Snapshot Criteria'!P6), "", IF((AND(MONTH(TODAY()) = MONTH(E6), YEAR(TODAY()) = YEAR(E6))), "Yes", "No"))</f>
        <v/>
      </c>
      <c r="M6" s="99" t="str">
        <f ca="1">IF(ISBLANK('3_Snapshot Criteria'!P6), "", IF(OR(AND(MONTH(TODAY()) &gt; MONTH(E6), YEAR(TODAY()) = YEAR(E6)), YEAR(TODAY()) &gt; YEAR(E6)), "Yes", "No"))</f>
        <v/>
      </c>
    </row>
    <row r="7" spans="1:13" ht="14.25" customHeight="1" thickBot="1" x14ac:dyDescent="0.35">
      <c r="A7" s="4"/>
      <c r="B7" s="103" t="s">
        <v>95</v>
      </c>
      <c r="C7" s="105" t="str">
        <f ca="1">IF(ISBLANK('3_Snapshot Criteria'!P7),"",IF(D7="Yes","N/A",IF(AND('3_Snapshot Criteria'!P7&lt;=(TODAY()-275),'3_Snapshot Criteria'!P7&gt;=(TODAY()-365)),"Yes","No")))</f>
        <v/>
      </c>
      <c r="D7" s="105" t="str">
        <f>IF(ISBLANK('3_Snapshot Criteria'!P7),"",IF(K7="Yes","Yes",IF(M7="Yes","Yes","No")))</f>
        <v/>
      </c>
      <c r="E7" s="101" t="str">
        <f xml:space="preserve"> IF(ISBLANK('3_Snapshot Criteria'!P7), "", '3_Snapshot Criteria'!P7 + 365)</f>
        <v/>
      </c>
      <c r="K7" s="99" t="str">
        <f ca="1">IF(ISBLANK('3_Snapshot Criteria'!P7), "", IF((AND(MONTH(TODAY()) = MONTH(E7), YEAR(TODAY()) = YEAR(E7))), "Yes", "No"))</f>
        <v/>
      </c>
      <c r="M7" s="99" t="str">
        <f ca="1">IF(ISBLANK('3_Snapshot Criteria'!P7), "", IF(OR(AND(MONTH(TODAY()) &gt; MONTH(E7), YEAR(TODAY()) = YEAR(E7)), YEAR(TODAY()) &gt; YEAR(E7)), "Yes", "No"))</f>
        <v/>
      </c>
    </row>
    <row r="8" spans="1:13" ht="14.25" customHeight="1" thickBot="1" x14ac:dyDescent="0.35">
      <c r="A8" s="4"/>
      <c r="B8" s="103" t="s">
        <v>101</v>
      </c>
      <c r="C8" s="105" t="str">
        <f ca="1">IF(ISBLANK('3_Snapshot Criteria'!P8),"",IF(D8="Yes","N/A",IF(AND('3_Snapshot Criteria'!P8&lt;=(TODAY()-275),'3_Snapshot Criteria'!P8&gt;=(TODAY()-365)),"Yes","No")))</f>
        <v/>
      </c>
      <c r="D8" s="105" t="str">
        <f>IF(ISBLANK('3_Snapshot Criteria'!P8),"",IF(K8="Yes","Yes",IF(M8="Yes","Yes","No")))</f>
        <v/>
      </c>
      <c r="E8" s="101" t="str">
        <f xml:space="preserve"> IF(ISBLANK('3_Snapshot Criteria'!P8), "", '3_Snapshot Criteria'!P8 + 365)</f>
        <v/>
      </c>
      <c r="K8" s="99" t="str">
        <f ca="1">IF(ISBLANK('3_Snapshot Criteria'!P8), "", IF((AND(MONTH(TODAY()) = MONTH(E8), YEAR(TODAY()) = YEAR(E8))), "Yes", "No"))</f>
        <v/>
      </c>
      <c r="M8" s="99" t="str">
        <f ca="1">IF(ISBLANK('3_Snapshot Criteria'!P8), "", IF(OR(AND(MONTH(TODAY()) &gt; MONTH(E8), YEAR(TODAY()) = YEAR(E8)), YEAR(TODAY()) &gt; YEAR(E8)), "Yes", "No"))</f>
        <v/>
      </c>
    </row>
    <row r="9" spans="1:13" ht="14.25" customHeight="1" thickBot="1" x14ac:dyDescent="0.35">
      <c r="A9" s="4"/>
      <c r="B9" s="103" t="s">
        <v>109</v>
      </c>
      <c r="C9" s="105" t="str">
        <f ca="1">IF(ISBLANK('3_Snapshot Criteria'!P9),"",IF(D9="Yes","N/A",IF(AND('3_Snapshot Criteria'!P9&lt;=(TODAY()-275),'3_Snapshot Criteria'!P9&gt;=(TODAY()-365)),"Yes","No")))</f>
        <v/>
      </c>
      <c r="D9" s="105" t="str">
        <f>IF(ISBLANK('3_Snapshot Criteria'!P9),"",IF(K9="Yes","Yes",IF(M9="Yes","Yes","No")))</f>
        <v/>
      </c>
      <c r="E9" s="101" t="str">
        <f xml:space="preserve"> IF(ISBLANK('3_Snapshot Criteria'!P9), "", '3_Snapshot Criteria'!P9 + 365)</f>
        <v/>
      </c>
      <c r="K9" s="99" t="str">
        <f ca="1">IF(ISBLANK('3_Snapshot Criteria'!P9), "", IF((AND(MONTH(TODAY()) = MONTH(E9), YEAR(TODAY()) = YEAR(E9))), "Yes", "No"))</f>
        <v/>
      </c>
      <c r="M9" s="99" t="str">
        <f ca="1">IF(ISBLANK('3_Snapshot Criteria'!P9), "", IF(OR(AND(MONTH(TODAY()) &gt; MONTH(E9), YEAR(TODAY()) = YEAR(E9)), YEAR(TODAY()) &gt; YEAR(E9)), "Yes", "No"))</f>
        <v/>
      </c>
    </row>
    <row r="10" spans="1:13" ht="14.25" customHeight="1" thickBot="1" x14ac:dyDescent="0.35">
      <c r="A10" s="4"/>
      <c r="B10" s="103" t="s">
        <v>115</v>
      </c>
      <c r="C10" s="105" t="str">
        <f ca="1">IF(ISBLANK('3_Snapshot Criteria'!P10),"",IF(D10="Yes","N/A",IF(AND('3_Snapshot Criteria'!P10&lt;=(TODAY()-275),'3_Snapshot Criteria'!P10&gt;=(TODAY()-365)),"Yes","No")))</f>
        <v/>
      </c>
      <c r="D10" s="105" t="str">
        <f>IF(ISBLANK('3_Snapshot Criteria'!P10),"",IF(K10="Yes","Yes",IF(M10="Yes","Yes","No")))</f>
        <v/>
      </c>
      <c r="E10" s="101" t="str">
        <f xml:space="preserve"> IF(ISBLANK('3_Snapshot Criteria'!P10), "", '3_Snapshot Criteria'!P10 + 365)</f>
        <v/>
      </c>
      <c r="K10" s="99" t="str">
        <f ca="1">IF(ISBLANK('3_Snapshot Criteria'!P10), "", IF((AND(MONTH(TODAY()) = MONTH(E10), YEAR(TODAY()) = YEAR(E10))), "Yes", "No"))</f>
        <v/>
      </c>
      <c r="M10" s="99" t="str">
        <f ca="1">IF(ISBLANK('3_Snapshot Criteria'!P10), "", IF(OR(AND(MONTH(TODAY()) &gt; MONTH(E10), YEAR(TODAY()) = YEAR(E10)), YEAR(TODAY()) &gt; YEAR(E10)), "Yes", "No"))</f>
        <v/>
      </c>
    </row>
    <row r="11" spans="1:13" ht="14.25" customHeight="1" thickBot="1" x14ac:dyDescent="0.35">
      <c r="A11" s="4"/>
      <c r="B11" s="103" t="s">
        <v>121</v>
      </c>
      <c r="C11" s="105" t="str">
        <f ca="1">IF(ISBLANK('3_Snapshot Criteria'!P11),"",IF(D11="Yes","N/A",IF(AND('3_Snapshot Criteria'!P11&lt;=(TODAY()-275),'3_Snapshot Criteria'!P11&gt;=(TODAY()-365)),"Yes","No")))</f>
        <v/>
      </c>
      <c r="D11" s="105" t="str">
        <f>IF(ISBLANK('3_Snapshot Criteria'!P11),"",IF(K11="Yes","Yes",IF(M11="Yes","Yes","No")))</f>
        <v/>
      </c>
      <c r="E11" s="101" t="str">
        <f xml:space="preserve"> IF(ISBLANK('3_Snapshot Criteria'!P11), "", '3_Snapshot Criteria'!P11 + 365)</f>
        <v/>
      </c>
      <c r="K11" s="99" t="str">
        <f ca="1">IF(ISBLANK('3_Snapshot Criteria'!P11), "", IF((AND(MONTH(TODAY()) = MONTH(E11), YEAR(TODAY()) = YEAR(E11))), "Yes", "No"))</f>
        <v/>
      </c>
      <c r="M11" s="99" t="str">
        <f ca="1">IF(ISBLANK('3_Snapshot Criteria'!P11), "", IF(OR(AND(MONTH(TODAY()) &gt; MONTH(E11), YEAR(TODAY()) = YEAR(E11)), YEAR(TODAY()) &gt; YEAR(E11)), "Yes", "No"))</f>
        <v/>
      </c>
    </row>
    <row r="12" spans="1:13" ht="14.25" customHeight="1" thickBot="1" x14ac:dyDescent="0.35">
      <c r="A12" s="4"/>
      <c r="B12" s="103" t="s">
        <v>127</v>
      </c>
      <c r="C12" s="105" t="str">
        <f ca="1">IF(ISBLANK('3_Snapshot Criteria'!P12),"",IF(D12="Yes","N/A",IF(AND('3_Snapshot Criteria'!P12&lt;=(TODAY()-275),'3_Snapshot Criteria'!P12&gt;=(TODAY()-365)),"Yes","No")))</f>
        <v/>
      </c>
      <c r="D12" s="105" t="str">
        <f>IF(ISBLANK('3_Snapshot Criteria'!P12),"",IF(K12="Yes","Yes",IF(M12="Yes","Yes","No")))</f>
        <v/>
      </c>
      <c r="E12" s="101" t="str">
        <f xml:space="preserve"> IF(ISBLANK('3_Snapshot Criteria'!P12), "", '3_Snapshot Criteria'!P12 + 365)</f>
        <v/>
      </c>
      <c r="K12" s="99" t="str">
        <f ca="1">IF(ISBLANK('3_Snapshot Criteria'!P12), "", IF((AND(MONTH(TODAY()) = MONTH(E12), YEAR(TODAY()) = YEAR(E12))), "Yes", "No"))</f>
        <v/>
      </c>
      <c r="M12" s="99" t="str">
        <f ca="1">IF(ISBLANK('3_Snapshot Criteria'!P12), "", IF(OR(AND(MONTH(TODAY()) &gt; MONTH(E12), YEAR(TODAY()) = YEAR(E12)), YEAR(TODAY()) &gt; YEAR(E12)), "Yes", "No"))</f>
        <v/>
      </c>
    </row>
    <row r="13" spans="1:13" ht="14.25" customHeight="1" thickBot="1" x14ac:dyDescent="0.35">
      <c r="A13" s="4"/>
      <c r="B13" s="103" t="s">
        <v>134</v>
      </c>
      <c r="C13" s="105" t="str">
        <f ca="1">IF(ISBLANK('3_Snapshot Criteria'!P13),"",IF(D13="Yes","N/A",IF(AND('3_Snapshot Criteria'!P13&lt;=(TODAY()-275),'3_Snapshot Criteria'!P13&gt;=(TODAY()-365)),"Yes","No")))</f>
        <v/>
      </c>
      <c r="D13" s="105" t="str">
        <f>IF(ISBLANK('3_Snapshot Criteria'!P13),"",IF(K13="Yes","Yes",IF(M13="Yes","Yes","No")))</f>
        <v/>
      </c>
      <c r="E13" s="101" t="str">
        <f xml:space="preserve"> IF(ISBLANK('3_Snapshot Criteria'!P13), "", '3_Snapshot Criteria'!P13 + 365)</f>
        <v/>
      </c>
      <c r="K13" s="99" t="str">
        <f ca="1">IF(ISBLANK('3_Snapshot Criteria'!P13), "", IF((AND(MONTH(TODAY()) = MONTH(E13), YEAR(TODAY()) = YEAR(E13))), "Yes", "No"))</f>
        <v/>
      </c>
      <c r="M13" s="99" t="str">
        <f ca="1">IF(ISBLANK('3_Snapshot Criteria'!P13), "", IF(OR(AND(MONTH(TODAY()) &gt; MONTH(E13), YEAR(TODAY()) = YEAR(E13)), YEAR(TODAY()) &gt; YEAR(E13)), "Yes", "No"))</f>
        <v/>
      </c>
    </row>
    <row r="14" spans="1:13" ht="14.25" customHeight="1" thickBot="1" x14ac:dyDescent="0.35">
      <c r="A14" s="4"/>
      <c r="B14" s="103" t="s">
        <v>140</v>
      </c>
      <c r="C14" s="105" t="str">
        <f ca="1">IF(ISBLANK('3_Snapshot Criteria'!P14),"",IF(D14="Yes","N/A",IF(AND('3_Snapshot Criteria'!P14&lt;=(TODAY()-275),'3_Snapshot Criteria'!P14&gt;=(TODAY()-365)),"Yes","No")))</f>
        <v/>
      </c>
      <c r="D14" s="105" t="str">
        <f>IF(ISBLANK('3_Snapshot Criteria'!P14),"",IF(K14="Yes","Yes",IF(M14="Yes","Yes","No")))</f>
        <v/>
      </c>
      <c r="E14" s="101" t="str">
        <f xml:space="preserve"> IF(ISBLANK('3_Snapshot Criteria'!P14), "", '3_Snapshot Criteria'!P14 + 365)</f>
        <v/>
      </c>
      <c r="K14" s="99" t="str">
        <f ca="1">IF(ISBLANK('3_Snapshot Criteria'!P14), "", IF((AND(MONTH(TODAY()) = MONTH(E14), YEAR(TODAY()) = YEAR(E14))), "Yes", "No"))</f>
        <v/>
      </c>
      <c r="M14" s="99" t="str">
        <f ca="1">IF(ISBLANK('3_Snapshot Criteria'!P14), "", IF(OR(AND(MONTH(TODAY()) &gt; MONTH(E14), YEAR(TODAY()) = YEAR(E14)), YEAR(TODAY()) &gt; YEAR(E14)), "Yes", "No"))</f>
        <v/>
      </c>
    </row>
    <row r="15" spans="1:13" ht="14.25" customHeight="1" thickBot="1" x14ac:dyDescent="0.35">
      <c r="A15" s="4"/>
      <c r="B15" s="103" t="s">
        <v>147</v>
      </c>
      <c r="C15" s="105" t="str">
        <f ca="1">IF(ISBLANK('3_Snapshot Criteria'!P15),"",IF(D15="Yes","N/A",IF(AND('3_Snapshot Criteria'!P15&lt;=(TODAY()-275),'3_Snapshot Criteria'!P15&gt;=(TODAY()-365)),"Yes","No")))</f>
        <v/>
      </c>
      <c r="D15" s="105" t="str">
        <f>IF(ISBLANK('3_Snapshot Criteria'!P15),"",IF(K15="Yes","Yes",IF(M15="Yes","Yes","No")))</f>
        <v/>
      </c>
      <c r="E15" s="101" t="str">
        <f xml:space="preserve"> IF(ISBLANK('3_Snapshot Criteria'!P15), "", '3_Snapshot Criteria'!P15 + 365)</f>
        <v/>
      </c>
      <c r="K15" s="99" t="str">
        <f ca="1">IF(ISBLANK('3_Snapshot Criteria'!P15), "", IF((AND(MONTH(TODAY()) = MONTH(E15), YEAR(TODAY()) = YEAR(E15))), "Yes", "No"))</f>
        <v/>
      </c>
      <c r="M15" s="99" t="str">
        <f ca="1">IF(ISBLANK('3_Snapshot Criteria'!P15), "", IF(OR(AND(MONTH(TODAY()) &gt; MONTH(E15), YEAR(TODAY()) = YEAR(E15)), YEAR(TODAY()) &gt; YEAR(E15)), "Yes", "No"))</f>
        <v/>
      </c>
    </row>
    <row r="16" spans="1:13" ht="14.25" customHeight="1" thickBot="1" x14ac:dyDescent="0.35">
      <c r="A16" s="4"/>
      <c r="B16" s="103" t="s">
        <v>156</v>
      </c>
      <c r="C16" s="105" t="str">
        <f ca="1">IF(ISBLANK('3_Snapshot Criteria'!P16),"",IF(D16="Yes","N/A",IF(AND('3_Snapshot Criteria'!P16&lt;=(TODAY()-275),'3_Snapshot Criteria'!P16&gt;=(TODAY()-365)),"Yes","No")))</f>
        <v/>
      </c>
      <c r="D16" s="105" t="str">
        <f>IF(ISBLANK('3_Snapshot Criteria'!P16),"",IF(K16="Yes","Yes",IF(M16="Yes","Yes","No")))</f>
        <v/>
      </c>
      <c r="E16" s="101" t="str">
        <f xml:space="preserve"> IF(ISBLANK('3_Snapshot Criteria'!P16), "", '3_Snapshot Criteria'!P16 + 365)</f>
        <v/>
      </c>
      <c r="K16" s="99" t="str">
        <f ca="1">IF(ISBLANK('3_Snapshot Criteria'!P16), "", IF((AND(MONTH(TODAY()) = MONTH(E16), YEAR(TODAY()) = YEAR(E16))), "Yes", "No"))</f>
        <v/>
      </c>
      <c r="M16" s="99" t="str">
        <f ca="1">IF(ISBLANK('3_Snapshot Criteria'!P16), "", IF(OR(AND(MONTH(TODAY()) &gt; MONTH(E16), YEAR(TODAY()) = YEAR(E16)), YEAR(TODAY()) &gt; YEAR(E16)), "Yes", "No"))</f>
        <v/>
      </c>
    </row>
    <row r="17" spans="1:13" ht="14.25" customHeight="1" thickBot="1" x14ac:dyDescent="0.35">
      <c r="A17" s="4"/>
      <c r="B17" s="103" t="s">
        <v>161</v>
      </c>
      <c r="C17" s="105" t="str">
        <f ca="1">IF(ISBLANK('3_Snapshot Criteria'!P17),"",IF(D17="Yes","N/A",IF(AND('3_Snapshot Criteria'!P17&lt;=(TODAY()-275),'3_Snapshot Criteria'!P17&gt;=(TODAY()-365)),"Yes","No")))</f>
        <v/>
      </c>
      <c r="D17" s="105" t="str">
        <f>IF(ISBLANK('3_Snapshot Criteria'!P17),"",IF(K17="Yes","Yes",IF(M17="Yes","Yes","No")))</f>
        <v/>
      </c>
      <c r="E17" s="101" t="str">
        <f xml:space="preserve"> IF(ISBLANK('3_Snapshot Criteria'!P17), "", '3_Snapshot Criteria'!P17 + 365)</f>
        <v/>
      </c>
      <c r="K17" s="99" t="str">
        <f ca="1">IF(ISBLANK('3_Snapshot Criteria'!P17), "", IF((AND(MONTH(TODAY()) = MONTH(E17), YEAR(TODAY()) = YEAR(E17))), "Yes", "No"))</f>
        <v/>
      </c>
      <c r="M17" s="99" t="str">
        <f ca="1">IF(ISBLANK('3_Snapshot Criteria'!P17), "", IF(OR(AND(MONTH(TODAY()) &gt; MONTH(E17), YEAR(TODAY()) = YEAR(E17)), YEAR(TODAY()) &gt; YEAR(E17)), "Yes", "No"))</f>
        <v/>
      </c>
    </row>
    <row r="18" spans="1:13" ht="14.25" customHeight="1" thickBot="1" x14ac:dyDescent="0.35">
      <c r="A18" s="4"/>
      <c r="B18" s="103" t="s">
        <v>167</v>
      </c>
      <c r="C18" s="105" t="str">
        <f ca="1">IF(ISBLANK('3_Snapshot Criteria'!P18),"",IF(D18="Yes","N/A",IF(AND('3_Snapshot Criteria'!P18&lt;=(TODAY()-275),'3_Snapshot Criteria'!P18&gt;=(TODAY()-365)),"Yes","No")))</f>
        <v/>
      </c>
      <c r="D18" s="105" t="str">
        <f>IF(ISBLANK('3_Snapshot Criteria'!P18),"",IF(K18="Yes","Yes",IF(M18="Yes","Yes","No")))</f>
        <v/>
      </c>
      <c r="E18" s="101" t="str">
        <f xml:space="preserve"> IF(ISBLANK('3_Snapshot Criteria'!P18), "", '3_Snapshot Criteria'!P18 + 365)</f>
        <v/>
      </c>
      <c r="K18" s="99" t="str">
        <f ca="1">IF(ISBLANK('3_Snapshot Criteria'!P18), "", IF((AND(MONTH(TODAY()) = MONTH(E18), YEAR(TODAY()) = YEAR(E18))), "Yes", "No"))</f>
        <v/>
      </c>
      <c r="M18" s="99" t="str">
        <f ca="1">IF(ISBLANK('3_Snapshot Criteria'!P18), "", IF(OR(AND(MONTH(TODAY()) &gt; MONTH(E18), YEAR(TODAY()) = YEAR(E18)), YEAR(TODAY()) &gt; YEAR(E18)), "Yes", "No"))</f>
        <v/>
      </c>
    </row>
    <row r="19" spans="1:13" ht="14.25" customHeight="1" thickBot="1" x14ac:dyDescent="0.35">
      <c r="A19" s="4"/>
      <c r="B19" s="103" t="s">
        <v>172</v>
      </c>
      <c r="C19" s="105" t="str">
        <f ca="1">IF(ISBLANK('3_Snapshot Criteria'!P19),"",IF(D19="Yes","N/A",IF(AND('3_Snapshot Criteria'!P19&lt;=(TODAY()-275),'3_Snapshot Criteria'!P19&gt;=(TODAY()-365)),"Yes","No")))</f>
        <v/>
      </c>
      <c r="D19" s="105" t="str">
        <f>IF(ISBLANK('3_Snapshot Criteria'!P19),"",IF(K19="Yes","Yes",IF(M19="Yes","Yes","No")))</f>
        <v/>
      </c>
      <c r="E19" s="101" t="str">
        <f xml:space="preserve"> IF(ISBLANK('3_Snapshot Criteria'!P19), "", '3_Snapshot Criteria'!P19 + 365)</f>
        <v/>
      </c>
      <c r="K19" s="99" t="str">
        <f ca="1">IF(ISBLANK('3_Snapshot Criteria'!P19), "", IF((AND(MONTH(TODAY()) = MONTH(E19), YEAR(TODAY()) = YEAR(E19))), "Yes", "No"))</f>
        <v/>
      </c>
      <c r="M19" s="99" t="str">
        <f ca="1">IF(ISBLANK('3_Snapshot Criteria'!P19), "", IF(OR(AND(MONTH(TODAY()) &gt; MONTH(E19), YEAR(TODAY()) = YEAR(E19)), YEAR(TODAY()) &gt; YEAR(E19)), "Yes", "No"))</f>
        <v/>
      </c>
    </row>
    <row r="20" spans="1:13" ht="14.25" customHeight="1" thickBot="1" x14ac:dyDescent="0.35">
      <c r="A20" s="4"/>
      <c r="B20" s="103" t="s">
        <v>178</v>
      </c>
      <c r="C20" s="105" t="str">
        <f ca="1">IF(ISBLANK('3_Snapshot Criteria'!P20),"",IF(D20="Yes","N/A",IF(AND('3_Snapshot Criteria'!P20&lt;=(TODAY()-275),'3_Snapshot Criteria'!P20&gt;=(TODAY()-365)),"Yes","No")))</f>
        <v/>
      </c>
      <c r="D20" s="105" t="str">
        <f>IF(ISBLANK('3_Snapshot Criteria'!P20),"",IF(K20="Yes","Yes",IF(M20="Yes","Yes","No")))</f>
        <v/>
      </c>
      <c r="E20" s="101" t="str">
        <f xml:space="preserve"> IF(ISBLANK('3_Snapshot Criteria'!P20), "", '3_Snapshot Criteria'!P20 + 365)</f>
        <v/>
      </c>
      <c r="K20" s="99" t="str">
        <f ca="1">IF(ISBLANK('3_Snapshot Criteria'!P20), "", IF((AND(MONTH(TODAY()) = MONTH(E20), YEAR(TODAY()) = YEAR(E20))), "Yes", "No"))</f>
        <v/>
      </c>
      <c r="M20" s="99" t="str">
        <f ca="1">IF(ISBLANK('3_Snapshot Criteria'!P20), "", IF(OR(AND(MONTH(TODAY()) &gt; MONTH(E20), YEAR(TODAY()) = YEAR(E20)), YEAR(TODAY()) &gt; YEAR(E20)), "Yes", "No"))</f>
        <v/>
      </c>
    </row>
    <row r="21" spans="1:13" ht="14.25" customHeight="1" thickBot="1" x14ac:dyDescent="0.35">
      <c r="A21" s="4"/>
      <c r="B21" s="103" t="s">
        <v>185</v>
      </c>
      <c r="C21" s="105" t="str">
        <f ca="1">IF(ISBLANK('3_Snapshot Criteria'!P21),"",IF(D21="Yes","N/A",IF(AND('3_Snapshot Criteria'!P21&lt;=(TODAY()-275),'3_Snapshot Criteria'!P21&gt;=(TODAY()-365)),"Yes","No")))</f>
        <v/>
      </c>
      <c r="D21" s="105" t="str">
        <f>IF(ISBLANK('3_Snapshot Criteria'!P21),"",IF(K21="Yes","Yes",IF(M21="Yes","Yes","No")))</f>
        <v/>
      </c>
      <c r="E21" s="101" t="str">
        <f xml:space="preserve"> IF(ISBLANK('3_Snapshot Criteria'!P21), "", '3_Snapshot Criteria'!P21 + 365)</f>
        <v/>
      </c>
      <c r="K21" s="99" t="str">
        <f ca="1">IF(ISBLANK('3_Snapshot Criteria'!P21), "", IF((AND(MONTH(TODAY()) = MONTH(E21), YEAR(TODAY()) = YEAR(E21))), "Yes", "No"))</f>
        <v/>
      </c>
      <c r="M21" s="99" t="str">
        <f ca="1">IF(ISBLANK('3_Snapshot Criteria'!P21), "", IF(OR(AND(MONTH(TODAY()) &gt; MONTH(E21), YEAR(TODAY()) = YEAR(E21)), YEAR(TODAY()) &gt; YEAR(E21)), "Yes", "No"))</f>
        <v/>
      </c>
    </row>
    <row r="22" spans="1:13" ht="14.25" customHeight="1" thickBot="1" x14ac:dyDescent="0.35">
      <c r="A22" s="4"/>
      <c r="B22" s="103" t="s">
        <v>192</v>
      </c>
      <c r="C22" s="105" t="str">
        <f ca="1">IF(ISBLANK('3_Snapshot Criteria'!P22),"",IF(D22="Yes","N/A",IF(AND('3_Snapshot Criteria'!P22&lt;=(TODAY()-275),'3_Snapshot Criteria'!P22&gt;=(TODAY()-365)),"Yes","No")))</f>
        <v/>
      </c>
      <c r="D22" s="105" t="str">
        <f>IF(ISBLANK('3_Snapshot Criteria'!P22),"",IF(K22="Yes","Yes",IF(M22="Yes","Yes","No")))</f>
        <v/>
      </c>
      <c r="E22" s="101" t="str">
        <f xml:space="preserve"> IF(ISBLANK('3_Snapshot Criteria'!P22), "", '3_Snapshot Criteria'!P22 + 365)</f>
        <v/>
      </c>
      <c r="K22" s="99" t="str">
        <f ca="1">IF(ISBLANK('3_Snapshot Criteria'!P22), "", IF((AND(MONTH(TODAY()) = MONTH(E22), YEAR(TODAY()) = YEAR(E22))), "Yes", "No"))</f>
        <v/>
      </c>
      <c r="M22" s="99" t="str">
        <f ca="1">IF(ISBLANK('3_Snapshot Criteria'!P22), "", IF(OR(AND(MONTH(TODAY()) &gt; MONTH(E22), YEAR(TODAY()) = YEAR(E22)), YEAR(TODAY()) &gt; YEAR(E22)), "Yes", "No"))</f>
        <v/>
      </c>
    </row>
    <row r="23" spans="1:13" ht="14.25" customHeight="1" thickBot="1" x14ac:dyDescent="0.35">
      <c r="A23" s="4"/>
      <c r="B23" s="103" t="s">
        <v>197</v>
      </c>
      <c r="C23" s="105" t="str">
        <f ca="1">IF(ISBLANK('3_Snapshot Criteria'!P23),"",IF(D23="Yes","N/A",IF(AND('3_Snapshot Criteria'!P23&lt;=(TODAY()-275),'3_Snapshot Criteria'!P23&gt;=(TODAY()-365)),"Yes","No")))</f>
        <v/>
      </c>
      <c r="D23" s="105" t="str">
        <f>IF(ISBLANK('3_Snapshot Criteria'!P23),"",IF(K23="Yes","Yes",IF(M23="Yes","Yes","No")))</f>
        <v/>
      </c>
      <c r="E23" s="101" t="str">
        <f xml:space="preserve"> IF(ISBLANK('3_Snapshot Criteria'!P23), "", '3_Snapshot Criteria'!P23 + 365)</f>
        <v/>
      </c>
      <c r="K23" s="99" t="str">
        <f ca="1">IF(ISBLANK('3_Snapshot Criteria'!P23), "", IF((AND(MONTH(TODAY()) = MONTH(E23), YEAR(TODAY()) = YEAR(E23))), "Yes", "No"))</f>
        <v/>
      </c>
      <c r="M23" s="99" t="str">
        <f ca="1">IF(ISBLANK('3_Snapshot Criteria'!P23), "", IF(OR(AND(MONTH(TODAY()) &gt; MONTH(E23), YEAR(TODAY()) = YEAR(E23)), YEAR(TODAY()) &gt; YEAR(E23)), "Yes", "No"))</f>
        <v/>
      </c>
    </row>
    <row r="24" spans="1:13" ht="14.25" customHeight="1" thickBot="1" x14ac:dyDescent="0.35">
      <c r="A24" s="4"/>
      <c r="B24" s="103" t="s">
        <v>205</v>
      </c>
      <c r="C24" s="105" t="str">
        <f ca="1">IF(ISBLANK('3_Snapshot Criteria'!P24),"",IF(D24="Yes","N/A",IF(AND('3_Snapshot Criteria'!P24&lt;=(TODAY()-275),'3_Snapshot Criteria'!P24&gt;=(TODAY()-365)),"Yes","No")))</f>
        <v/>
      </c>
      <c r="D24" s="105" t="str">
        <f>IF(ISBLANK('3_Snapshot Criteria'!P24),"",IF(K24="Yes","Yes",IF(M24="Yes","Yes","No")))</f>
        <v/>
      </c>
      <c r="E24" s="101" t="str">
        <f xml:space="preserve"> IF(ISBLANK('3_Snapshot Criteria'!P24), "", '3_Snapshot Criteria'!P24 + 365)</f>
        <v/>
      </c>
      <c r="K24" s="99" t="str">
        <f ca="1">IF(ISBLANK('3_Snapshot Criteria'!P24), "", IF((AND(MONTH(TODAY()) = MONTH(E24), YEAR(TODAY()) = YEAR(E24))), "Yes", "No"))</f>
        <v/>
      </c>
      <c r="M24" s="99" t="str">
        <f ca="1">IF(ISBLANK('3_Snapshot Criteria'!P24), "", IF(OR(AND(MONTH(TODAY()) &gt; MONTH(E24), YEAR(TODAY()) = YEAR(E24)), YEAR(TODAY()) &gt; YEAR(E24)), "Yes", "No"))</f>
        <v/>
      </c>
    </row>
    <row r="25" spans="1:13" ht="14.25" customHeight="1" thickBot="1" x14ac:dyDescent="0.35">
      <c r="A25" s="4"/>
      <c r="B25" s="103" t="s">
        <v>213</v>
      </c>
      <c r="C25" s="105" t="str">
        <f ca="1">IF(ISBLANK('3_Snapshot Criteria'!P25),"",IF(D25="Yes","N/A",IF(AND('3_Snapshot Criteria'!P25&lt;=(TODAY()-275),'3_Snapshot Criteria'!P25&gt;=(TODAY()-365)),"Yes","No")))</f>
        <v/>
      </c>
      <c r="D25" s="105" t="str">
        <f>IF(ISBLANK('3_Snapshot Criteria'!P25),"",IF(K25="Yes","Yes",IF(M25="Yes","Yes","No")))</f>
        <v/>
      </c>
      <c r="E25" s="101" t="str">
        <f xml:space="preserve"> IF(ISBLANK('3_Snapshot Criteria'!P25), "", '3_Snapshot Criteria'!P25 + 365)</f>
        <v/>
      </c>
      <c r="K25" s="99" t="str">
        <f ca="1">IF(ISBLANK('3_Snapshot Criteria'!P25), "", IF((AND(MONTH(TODAY()) = MONTH(E25), YEAR(TODAY()) = YEAR(E25))), "Yes", "No"))</f>
        <v/>
      </c>
      <c r="M25" s="99" t="str">
        <f ca="1">IF(ISBLANK('3_Snapshot Criteria'!P25), "", IF(OR(AND(MONTH(TODAY()) &gt; MONTH(E25), YEAR(TODAY()) = YEAR(E25)), YEAR(TODAY()) &gt; YEAR(E25)), "Yes", "No"))</f>
        <v/>
      </c>
    </row>
    <row r="26" spans="1:13" ht="14.25" customHeight="1" thickBot="1" x14ac:dyDescent="0.35">
      <c r="A26" s="4"/>
      <c r="B26" s="103" t="s">
        <v>220</v>
      </c>
      <c r="C26" s="105" t="str">
        <f ca="1">IF(ISBLANK('3_Snapshot Criteria'!P26),"",IF(D26="Yes","N/A",IF(AND('3_Snapshot Criteria'!P26&lt;=(TODAY()-275),'3_Snapshot Criteria'!P26&gt;=(TODAY()-365)),"Yes","No")))</f>
        <v/>
      </c>
      <c r="D26" s="105" t="str">
        <f>IF(ISBLANK('3_Snapshot Criteria'!P26),"",IF(K26="Yes","Yes",IF(M26="Yes","Yes","No")))</f>
        <v/>
      </c>
      <c r="E26" s="101" t="str">
        <f xml:space="preserve"> IF(ISBLANK('3_Snapshot Criteria'!P26), "", '3_Snapshot Criteria'!P26 + 365)</f>
        <v/>
      </c>
      <c r="K26" s="99" t="str">
        <f ca="1">IF(ISBLANK('3_Snapshot Criteria'!P26), "", IF((AND(MONTH(TODAY()) = MONTH(E26), YEAR(TODAY()) = YEAR(E26))), "Yes", "No"))</f>
        <v/>
      </c>
      <c r="M26" s="99" t="str">
        <f ca="1">IF(ISBLANK('3_Snapshot Criteria'!P26), "", IF(OR(AND(MONTH(TODAY()) &gt; MONTH(E26), YEAR(TODAY()) = YEAR(E26)), YEAR(TODAY()) &gt; YEAR(E26)), "Yes", "No"))</f>
        <v/>
      </c>
    </row>
    <row r="27" spans="1:13" ht="14.25" customHeight="1" thickBot="1" x14ac:dyDescent="0.35">
      <c r="A27" s="4"/>
      <c r="B27" s="103" t="s">
        <v>228</v>
      </c>
      <c r="C27" s="105" t="str">
        <f ca="1">IF(ISBLANK('3_Snapshot Criteria'!P27),"",IF(D27="Yes","N/A",IF(AND('3_Snapshot Criteria'!P27&lt;=(TODAY()-275),'3_Snapshot Criteria'!P27&gt;=(TODAY()-365)),"Yes","No")))</f>
        <v/>
      </c>
      <c r="D27" s="105" t="str">
        <f>IF(ISBLANK('3_Snapshot Criteria'!P27),"",IF(K27="Yes","Yes",IF(M27="Yes","Yes","No")))</f>
        <v/>
      </c>
      <c r="E27" s="101" t="str">
        <f xml:space="preserve"> IF(ISBLANK('3_Snapshot Criteria'!P27), "", '3_Snapshot Criteria'!P27 + 365)</f>
        <v/>
      </c>
      <c r="K27" s="99" t="str">
        <f ca="1">IF(ISBLANK('3_Snapshot Criteria'!P27), "", IF((AND(MONTH(TODAY()) = MONTH(E27), YEAR(TODAY()) = YEAR(E27))), "Yes", "No"))</f>
        <v/>
      </c>
      <c r="M27" s="99" t="str">
        <f ca="1">IF(ISBLANK('3_Snapshot Criteria'!P27), "", IF(OR(AND(MONTH(TODAY()) &gt; MONTH(E27), YEAR(TODAY()) = YEAR(E27)), YEAR(TODAY()) &gt; YEAR(E27)), "Yes", "No"))</f>
        <v/>
      </c>
    </row>
    <row r="28" spans="1:13" ht="14.25" customHeight="1" thickBot="1" x14ac:dyDescent="0.35">
      <c r="A28" s="4"/>
      <c r="B28" s="103" t="s">
        <v>236</v>
      </c>
      <c r="C28" s="105" t="str">
        <f ca="1">IF(ISBLANK('3_Snapshot Criteria'!P28),"",IF(D28="Yes","N/A",IF(AND('3_Snapshot Criteria'!P28&lt;=(TODAY()-275),'3_Snapshot Criteria'!P28&gt;=(TODAY()-365)),"Yes","No")))</f>
        <v/>
      </c>
      <c r="D28" s="105" t="str">
        <f>IF(ISBLANK('3_Snapshot Criteria'!P28),"",IF(K28="Yes","Yes",IF(M28="Yes","Yes","No")))</f>
        <v/>
      </c>
      <c r="E28" s="101" t="str">
        <f xml:space="preserve"> IF(ISBLANK('3_Snapshot Criteria'!P28), "", '3_Snapshot Criteria'!P28 + 365)</f>
        <v/>
      </c>
      <c r="K28" s="99" t="str">
        <f ca="1">IF(ISBLANK('3_Snapshot Criteria'!P28), "", IF((AND(MONTH(TODAY()) = MONTH(E28), YEAR(TODAY()) = YEAR(E28))), "Yes", "No"))</f>
        <v/>
      </c>
      <c r="M28" s="99" t="str">
        <f ca="1">IF(ISBLANK('3_Snapshot Criteria'!P28), "", IF(OR(AND(MONTH(TODAY()) &gt; MONTH(E28), YEAR(TODAY()) = YEAR(E28)), YEAR(TODAY()) &gt; YEAR(E28)), "Yes", "No"))</f>
        <v/>
      </c>
    </row>
    <row r="29" spans="1:13" ht="14.25" customHeight="1" thickBot="1" x14ac:dyDescent="0.35">
      <c r="A29" s="4"/>
      <c r="B29" s="103" t="s">
        <v>243</v>
      </c>
      <c r="C29" s="105" t="str">
        <f ca="1">IF(ISBLANK('3_Snapshot Criteria'!P29),"",IF(D29="Yes","N/A",IF(AND('3_Snapshot Criteria'!P29&lt;=(TODAY()-275),'3_Snapshot Criteria'!P29&gt;=(TODAY()-365)),"Yes","No")))</f>
        <v/>
      </c>
      <c r="D29" s="105" t="str">
        <f>IF(ISBLANK('3_Snapshot Criteria'!P29),"",IF(K29="Yes","Yes",IF(M29="Yes","Yes","No")))</f>
        <v/>
      </c>
      <c r="E29" s="101" t="str">
        <f xml:space="preserve"> IF(ISBLANK('3_Snapshot Criteria'!P29), "", '3_Snapshot Criteria'!P29 + 365)</f>
        <v/>
      </c>
      <c r="K29" s="99" t="str">
        <f ca="1">IF(ISBLANK('3_Snapshot Criteria'!P29), "", IF((AND(MONTH(TODAY()) = MONTH(E29), YEAR(TODAY()) = YEAR(E29))), "Yes", "No"))</f>
        <v/>
      </c>
      <c r="M29" s="99" t="str">
        <f ca="1">IF(ISBLANK('3_Snapshot Criteria'!P29), "", IF(OR(AND(MONTH(TODAY()) &gt; MONTH(E29), YEAR(TODAY()) = YEAR(E29)), YEAR(TODAY()) &gt; YEAR(E29)), "Yes", "No"))</f>
        <v/>
      </c>
    </row>
    <row r="30" spans="1:13" ht="14.25" customHeight="1" thickBot="1" x14ac:dyDescent="0.35">
      <c r="A30" s="4"/>
      <c r="B30" s="103" t="s">
        <v>249</v>
      </c>
      <c r="C30" s="105" t="str">
        <f ca="1">IF(ISBLANK('3_Snapshot Criteria'!P30),"",IF(D30="Yes","N/A",IF(AND('3_Snapshot Criteria'!P30&lt;=(TODAY()-275),'3_Snapshot Criteria'!P30&gt;=(TODAY()-365)),"Yes","No")))</f>
        <v/>
      </c>
      <c r="D30" s="105" t="str">
        <f>IF(ISBLANK('3_Snapshot Criteria'!P30),"",IF(K30="Yes","Yes",IF(M30="Yes","Yes","No")))</f>
        <v/>
      </c>
      <c r="E30" s="101" t="str">
        <f xml:space="preserve"> IF(ISBLANK('3_Snapshot Criteria'!P30), "", '3_Snapshot Criteria'!P30 + 365)</f>
        <v/>
      </c>
      <c r="K30" s="99" t="str">
        <f ca="1">IF(ISBLANK('3_Snapshot Criteria'!P30), "", IF((AND(MONTH(TODAY()) = MONTH(E30), YEAR(TODAY()) = YEAR(E30))), "Yes", "No"))</f>
        <v/>
      </c>
      <c r="M30" s="99" t="str">
        <f ca="1">IF(ISBLANK('3_Snapshot Criteria'!P30), "", IF(OR(AND(MONTH(TODAY()) &gt; MONTH(E30), YEAR(TODAY()) = YEAR(E30)), YEAR(TODAY()) &gt; YEAR(E30)), "Yes", "No"))</f>
        <v/>
      </c>
    </row>
    <row r="31" spans="1:13" ht="14.25" customHeight="1" thickBot="1" x14ac:dyDescent="0.35">
      <c r="A31" s="4"/>
      <c r="B31" s="103" t="s">
        <v>257</v>
      </c>
      <c r="C31" s="105" t="str">
        <f ca="1">IF(ISBLANK('3_Snapshot Criteria'!P31),"",IF(D31="Yes","N/A",IF(AND('3_Snapshot Criteria'!P31&lt;=(TODAY()-275),'3_Snapshot Criteria'!P31&gt;=(TODAY()-365)),"Yes","No")))</f>
        <v/>
      </c>
      <c r="D31" s="105" t="str">
        <f>IF(ISBLANK('3_Snapshot Criteria'!P31),"",IF(K31="Yes","Yes",IF(M31="Yes","Yes","No")))</f>
        <v/>
      </c>
      <c r="E31" s="101" t="str">
        <f xml:space="preserve"> IF(ISBLANK('3_Snapshot Criteria'!P31), "", '3_Snapshot Criteria'!P31 + 365)</f>
        <v/>
      </c>
      <c r="K31" s="99" t="str">
        <f ca="1">IF(ISBLANK('3_Snapshot Criteria'!P31), "", IF((AND(MONTH(TODAY()) = MONTH(E31), YEAR(TODAY()) = YEAR(E31))), "Yes", "No"))</f>
        <v/>
      </c>
      <c r="M31" s="99" t="str">
        <f ca="1">IF(ISBLANK('3_Snapshot Criteria'!P31), "", IF(OR(AND(MONTH(TODAY()) &gt; MONTH(E31), YEAR(TODAY()) = YEAR(E31)), YEAR(TODAY()) &gt; YEAR(E31)), "Yes", "No"))</f>
        <v/>
      </c>
    </row>
    <row r="32" spans="1:13" ht="14.25" customHeight="1" thickBot="1" x14ac:dyDescent="0.35">
      <c r="A32" s="4"/>
      <c r="B32" s="103" t="s">
        <v>267</v>
      </c>
      <c r="C32" s="105" t="str">
        <f ca="1">IF(ISBLANK('3_Snapshot Criteria'!P32),"",IF(D32="Yes","N/A",IF(AND('3_Snapshot Criteria'!P32&lt;=(TODAY()-275),'3_Snapshot Criteria'!P32&gt;=(TODAY()-365)),"Yes","No")))</f>
        <v/>
      </c>
      <c r="D32" s="105" t="str">
        <f>IF(ISBLANK('3_Snapshot Criteria'!P32),"",IF(K32="Yes","Yes",IF(M32="Yes","Yes","No")))</f>
        <v/>
      </c>
      <c r="E32" s="101" t="str">
        <f xml:space="preserve"> IF(ISBLANK('3_Snapshot Criteria'!P32), "", '3_Snapshot Criteria'!P32 + 365)</f>
        <v/>
      </c>
      <c r="K32" s="99" t="str">
        <f ca="1">IF(ISBLANK('3_Snapshot Criteria'!P32), "", IF((AND(MONTH(TODAY()) = MONTH(E32), YEAR(TODAY()) = YEAR(E32))), "Yes", "No"))</f>
        <v/>
      </c>
      <c r="M32" s="99" t="str">
        <f ca="1">IF(ISBLANK('3_Snapshot Criteria'!P32), "", IF(OR(AND(MONTH(TODAY()) &gt; MONTH(E32), YEAR(TODAY()) = YEAR(E32)), YEAR(TODAY()) &gt; YEAR(E32)), "Yes", "No"))</f>
        <v/>
      </c>
    </row>
    <row r="33" spans="1:13" ht="14.25" customHeight="1" thickBot="1" x14ac:dyDescent="0.35">
      <c r="A33" s="4"/>
      <c r="B33" s="103" t="s">
        <v>273</v>
      </c>
      <c r="C33" s="105" t="str">
        <f ca="1">IF(ISBLANK('3_Snapshot Criteria'!P33),"",IF(D33="Yes","N/A",IF(AND('3_Snapshot Criteria'!P33&lt;=(TODAY()-275),'3_Snapshot Criteria'!P33&gt;=(TODAY()-365)),"Yes","No")))</f>
        <v/>
      </c>
      <c r="D33" s="105" t="str">
        <f>IF(ISBLANK('3_Snapshot Criteria'!P33),"",IF(K33="Yes","Yes",IF(M33="Yes","Yes","No")))</f>
        <v/>
      </c>
      <c r="E33" s="101" t="str">
        <f xml:space="preserve"> IF(ISBLANK('3_Snapshot Criteria'!P33), "", '3_Snapshot Criteria'!P33 + 365)</f>
        <v/>
      </c>
      <c r="K33" s="99" t="str">
        <f ca="1">IF(ISBLANK('3_Snapshot Criteria'!P33), "", IF((AND(MONTH(TODAY()) = MONTH(E33), YEAR(TODAY()) = YEAR(E33))), "Yes", "No"))</f>
        <v/>
      </c>
      <c r="M33" s="99" t="str">
        <f ca="1">IF(ISBLANK('3_Snapshot Criteria'!P33), "", IF(OR(AND(MONTH(TODAY()) &gt; MONTH(E33), YEAR(TODAY()) = YEAR(E33)), YEAR(TODAY()) &gt; YEAR(E33)), "Yes", "No"))</f>
        <v/>
      </c>
    </row>
    <row r="34" spans="1:13" ht="14.25" customHeight="1" thickBot="1" x14ac:dyDescent="0.35">
      <c r="A34" s="4"/>
      <c r="B34" s="103" t="s">
        <v>282</v>
      </c>
      <c r="C34" s="105" t="str">
        <f ca="1">IF(ISBLANK('3_Snapshot Criteria'!P34),"",IF(D34="Yes","N/A",IF(AND('3_Snapshot Criteria'!P34&lt;=(TODAY()-275),'3_Snapshot Criteria'!P34&gt;=(TODAY()-365)),"Yes","No")))</f>
        <v/>
      </c>
      <c r="D34" s="105" t="str">
        <f>IF(ISBLANK('3_Snapshot Criteria'!P34),"",IF(K34="Yes","Yes",IF(M34="Yes","Yes","No")))</f>
        <v/>
      </c>
      <c r="E34" s="101" t="str">
        <f xml:space="preserve"> IF(ISBLANK('3_Snapshot Criteria'!P34), "", '3_Snapshot Criteria'!P34 + 365)</f>
        <v/>
      </c>
      <c r="K34" s="99" t="str">
        <f ca="1">IF(ISBLANK('3_Snapshot Criteria'!P34), "", IF((AND(MONTH(TODAY()) = MONTH(E34), YEAR(TODAY()) = YEAR(E34))), "Yes", "No"))</f>
        <v/>
      </c>
      <c r="M34" s="99" t="str">
        <f ca="1">IF(ISBLANK('3_Snapshot Criteria'!P34), "", IF(OR(AND(MONTH(TODAY()) &gt; MONTH(E34), YEAR(TODAY()) = YEAR(E34)), YEAR(TODAY()) &gt; YEAR(E34)), "Yes", "No"))</f>
        <v/>
      </c>
    </row>
    <row r="35" spans="1:13" ht="14.25" customHeight="1" thickBot="1" x14ac:dyDescent="0.35">
      <c r="A35" s="4"/>
      <c r="B35" s="103" t="s">
        <v>288</v>
      </c>
      <c r="C35" s="105" t="str">
        <f ca="1">IF(ISBLANK('3_Snapshot Criteria'!P35),"",IF(D35="Yes","N/A",IF(AND('3_Snapshot Criteria'!P35&lt;=(TODAY()-275),'3_Snapshot Criteria'!P35&gt;=(TODAY()-365)),"Yes","No")))</f>
        <v/>
      </c>
      <c r="D35" s="105" t="str">
        <f>IF(ISBLANK('3_Snapshot Criteria'!P35),"",IF(K35="Yes","Yes",IF(M35="Yes","Yes","No")))</f>
        <v/>
      </c>
      <c r="E35" s="101" t="str">
        <f xml:space="preserve"> IF(ISBLANK('3_Snapshot Criteria'!P35), "", '3_Snapshot Criteria'!P35 + 365)</f>
        <v/>
      </c>
      <c r="K35" s="99" t="str">
        <f ca="1">IF(ISBLANK('3_Snapshot Criteria'!P35), "", IF((AND(MONTH(TODAY()) = MONTH(E35), YEAR(TODAY()) = YEAR(E35))), "Yes", "No"))</f>
        <v/>
      </c>
      <c r="M35" s="99" t="str">
        <f ca="1">IF(ISBLANK('3_Snapshot Criteria'!P35), "", IF(OR(AND(MONTH(TODAY()) &gt; MONTH(E35), YEAR(TODAY()) = YEAR(E35)), YEAR(TODAY()) &gt; YEAR(E35)), "Yes", "No"))</f>
        <v/>
      </c>
    </row>
    <row r="36" spans="1:13" ht="14.25" customHeight="1" thickBot="1" x14ac:dyDescent="0.35">
      <c r="A36" s="4"/>
      <c r="B36" s="103" t="s">
        <v>295</v>
      </c>
      <c r="C36" s="105" t="str">
        <f ca="1">IF(ISBLANK('3_Snapshot Criteria'!P36),"",IF(D36="Yes","N/A",IF(AND('3_Snapshot Criteria'!P36&lt;=(TODAY()-275),'3_Snapshot Criteria'!P36&gt;=(TODAY()-365)),"Yes","No")))</f>
        <v/>
      </c>
      <c r="D36" s="105" t="str">
        <f>IF(ISBLANK('3_Snapshot Criteria'!P36),"",IF(K36="Yes","Yes",IF(M36="Yes","Yes","No")))</f>
        <v/>
      </c>
      <c r="E36" s="101" t="str">
        <f xml:space="preserve"> IF(ISBLANK('3_Snapshot Criteria'!P36), "", '3_Snapshot Criteria'!P36 + 365)</f>
        <v/>
      </c>
      <c r="K36" s="99" t="str">
        <f ca="1">IF(ISBLANK('3_Snapshot Criteria'!P36), "", IF((AND(MONTH(TODAY()) = MONTH(E36), YEAR(TODAY()) = YEAR(E36))), "Yes", "No"))</f>
        <v/>
      </c>
      <c r="M36" s="99" t="str">
        <f ca="1">IF(ISBLANK('3_Snapshot Criteria'!P36), "", IF(OR(AND(MONTH(TODAY()) &gt; MONTH(E36), YEAR(TODAY()) = YEAR(E36)), YEAR(TODAY()) &gt; YEAR(E36)), "Yes", "No"))</f>
        <v/>
      </c>
    </row>
    <row r="37" spans="1:13" ht="14.25" customHeight="1" thickBot="1" x14ac:dyDescent="0.35">
      <c r="A37" s="4"/>
      <c r="B37" s="103" t="s">
        <v>303</v>
      </c>
      <c r="C37" s="105" t="str">
        <f ca="1">IF(ISBLANK('3_Snapshot Criteria'!P37),"",IF(D37="Yes","N/A",IF(AND('3_Snapshot Criteria'!P37&lt;=(TODAY()-275),'3_Snapshot Criteria'!P37&gt;=(TODAY()-365)),"Yes","No")))</f>
        <v/>
      </c>
      <c r="D37" s="105" t="str">
        <f>IF(ISBLANK('3_Snapshot Criteria'!P37),"",IF(K37="Yes","Yes",IF(M37="Yes","Yes","No")))</f>
        <v/>
      </c>
      <c r="E37" s="101" t="str">
        <f xml:space="preserve"> IF(ISBLANK('3_Snapshot Criteria'!P37), "", '3_Snapshot Criteria'!P37 + 365)</f>
        <v/>
      </c>
      <c r="K37" s="99" t="str">
        <f ca="1">IF(ISBLANK('3_Snapshot Criteria'!P37), "", IF((AND(MONTH(TODAY()) = MONTH(E37), YEAR(TODAY()) = YEAR(E37))), "Yes", "No"))</f>
        <v/>
      </c>
      <c r="M37" s="99" t="str">
        <f ca="1">IF(ISBLANK('3_Snapshot Criteria'!P37), "", IF(OR(AND(MONTH(TODAY()) &gt; MONTH(E37), YEAR(TODAY()) = YEAR(E37)), YEAR(TODAY()) &gt; YEAR(E37)), "Yes", "No"))</f>
        <v/>
      </c>
    </row>
    <row r="38" spans="1:13" ht="14.25" customHeight="1" thickBot="1" x14ac:dyDescent="0.35">
      <c r="A38" s="4"/>
      <c r="B38" s="103" t="s">
        <v>310</v>
      </c>
      <c r="C38" s="105" t="str">
        <f ca="1">IF(ISBLANK('3_Snapshot Criteria'!P38),"",IF(D38="Yes","N/A",IF(AND('3_Snapshot Criteria'!P38&lt;=(TODAY()-275),'3_Snapshot Criteria'!P38&gt;=(TODAY()-365)),"Yes","No")))</f>
        <v/>
      </c>
      <c r="D38" s="105" t="str">
        <f>IF(ISBLANK('3_Snapshot Criteria'!P38),"",IF(K38="Yes","Yes",IF(M38="Yes","Yes","No")))</f>
        <v/>
      </c>
      <c r="E38" s="101" t="str">
        <f xml:space="preserve"> IF(ISBLANK('3_Snapshot Criteria'!P38), "", '3_Snapshot Criteria'!P38 + 365)</f>
        <v/>
      </c>
      <c r="K38" s="99" t="str">
        <f ca="1">IF(ISBLANK('3_Snapshot Criteria'!P38), "", IF((AND(MONTH(TODAY()) = MONTH(E38), YEAR(TODAY()) = YEAR(E38))), "Yes", "No"))</f>
        <v/>
      </c>
      <c r="M38" s="99" t="str">
        <f ca="1">IF(ISBLANK('3_Snapshot Criteria'!P38), "", IF(OR(AND(MONTH(TODAY()) &gt; MONTH(E38), YEAR(TODAY()) = YEAR(E38)), YEAR(TODAY()) &gt; YEAR(E38)), "Yes", "No"))</f>
        <v/>
      </c>
    </row>
    <row r="39" spans="1:13" ht="14.25" customHeight="1" thickBot="1" x14ac:dyDescent="0.35">
      <c r="A39" s="4"/>
      <c r="B39" s="103" t="s">
        <v>316</v>
      </c>
      <c r="C39" s="105" t="str">
        <f ca="1">IF(ISBLANK('3_Snapshot Criteria'!P39),"",IF(D39="Yes","N/A",IF(AND('3_Snapshot Criteria'!P39&lt;=(TODAY()-275),'3_Snapshot Criteria'!P39&gt;=(TODAY()-365)),"Yes","No")))</f>
        <v/>
      </c>
      <c r="D39" s="105" t="str">
        <f>IF(ISBLANK('3_Snapshot Criteria'!P39),"",IF(K39="Yes","Yes",IF(M39="Yes","Yes","No")))</f>
        <v/>
      </c>
      <c r="E39" s="101" t="str">
        <f xml:space="preserve"> IF(ISBLANK('3_Snapshot Criteria'!P39), "", '3_Snapshot Criteria'!P39 + 365)</f>
        <v/>
      </c>
      <c r="K39" s="99" t="str">
        <f ca="1">IF(ISBLANK('3_Snapshot Criteria'!P39), "", IF((AND(MONTH(TODAY()) = MONTH(E39), YEAR(TODAY()) = YEAR(E39))), "Yes", "No"))</f>
        <v/>
      </c>
      <c r="M39" s="99" t="str">
        <f ca="1">IF(ISBLANK('3_Snapshot Criteria'!P39), "", IF(OR(AND(MONTH(TODAY()) &gt; MONTH(E39), YEAR(TODAY()) = YEAR(E39)), YEAR(TODAY()) &gt; YEAR(E39)), "Yes", "No"))</f>
        <v/>
      </c>
    </row>
    <row r="40" spans="1:13" ht="14.25" customHeight="1" thickBot="1" x14ac:dyDescent="0.35">
      <c r="A40" s="4"/>
      <c r="B40" s="103" t="s">
        <v>324</v>
      </c>
      <c r="C40" s="105" t="str">
        <f ca="1">IF(ISBLANK('3_Snapshot Criteria'!P40),"",IF(D40="Yes","N/A",IF(AND('3_Snapshot Criteria'!P40&lt;=(TODAY()-275),'3_Snapshot Criteria'!P40&gt;=(TODAY()-365)),"Yes","No")))</f>
        <v/>
      </c>
      <c r="D40" s="105" t="str">
        <f>IF(ISBLANK('3_Snapshot Criteria'!P40),"",IF(K40="Yes","Yes",IF(M40="Yes","Yes","No")))</f>
        <v/>
      </c>
      <c r="E40" s="101" t="str">
        <f xml:space="preserve"> IF(ISBLANK('3_Snapshot Criteria'!P40), "", '3_Snapshot Criteria'!P40 + 365)</f>
        <v/>
      </c>
      <c r="K40" s="99" t="str">
        <f ca="1">IF(ISBLANK('3_Snapshot Criteria'!P40), "", IF((AND(MONTH(TODAY()) = MONTH(E40), YEAR(TODAY()) = YEAR(E40))), "Yes", "No"))</f>
        <v/>
      </c>
      <c r="M40" s="99" t="str">
        <f ca="1">IF(ISBLANK('3_Snapshot Criteria'!P40), "", IF(OR(AND(MONTH(TODAY()) &gt; MONTH(E40), YEAR(TODAY()) = YEAR(E40)), YEAR(TODAY()) &gt; YEAR(E40)), "Yes", "No"))</f>
        <v/>
      </c>
    </row>
    <row r="41" spans="1:13" ht="14.25" customHeight="1" thickBot="1" x14ac:dyDescent="0.35">
      <c r="A41" s="4"/>
      <c r="B41" s="103" t="s">
        <v>331</v>
      </c>
      <c r="C41" s="105" t="str">
        <f ca="1">IF(ISBLANK('3_Snapshot Criteria'!P41),"",IF(D41="Yes","N/A",IF(AND('3_Snapshot Criteria'!P41&lt;=(TODAY()-275),'3_Snapshot Criteria'!P41&gt;=(TODAY()-365)),"Yes","No")))</f>
        <v/>
      </c>
      <c r="D41" s="105" t="str">
        <f>IF(ISBLANK('3_Snapshot Criteria'!P41),"",IF(K41="Yes","Yes",IF(M41="Yes","Yes","No")))</f>
        <v/>
      </c>
      <c r="E41" s="101" t="str">
        <f xml:space="preserve"> IF(ISBLANK('3_Snapshot Criteria'!P41), "", '3_Snapshot Criteria'!P41 + 365)</f>
        <v/>
      </c>
      <c r="K41" s="99" t="str">
        <f ca="1">IF(ISBLANK('3_Snapshot Criteria'!P41), "", IF((AND(MONTH(TODAY()) = MONTH(E41), YEAR(TODAY()) = YEAR(E41))), "Yes", "No"))</f>
        <v/>
      </c>
      <c r="M41" s="99" t="str">
        <f ca="1">IF(ISBLANK('3_Snapshot Criteria'!P41), "", IF(OR(AND(MONTH(TODAY()) &gt; MONTH(E41), YEAR(TODAY()) = YEAR(E41)), YEAR(TODAY()) &gt; YEAR(E41)), "Yes", "No"))</f>
        <v/>
      </c>
    </row>
    <row r="42" spans="1:13" ht="14.25" customHeight="1" thickBot="1" x14ac:dyDescent="0.35">
      <c r="A42" s="4"/>
      <c r="B42" s="104" t="s">
        <v>337</v>
      </c>
      <c r="C42" s="106" t="str">
        <f ca="1">IF(ISBLANK('3_Snapshot Criteria'!P42),"",IF(D42="Yes","N/A",IF(AND('3_Snapshot Criteria'!P42&lt;=(TODAY()-275),'3_Snapshot Criteria'!P42&gt;=(TODAY()-365)),"Yes","No")))</f>
        <v/>
      </c>
      <c r="D42" s="105" t="str">
        <f>IF(ISBLANK('3_Snapshot Criteria'!P42),"",IF(K42="Yes","Yes",IF(M42="Yes","Yes","No")))</f>
        <v/>
      </c>
      <c r="E42" s="102" t="str">
        <f xml:space="preserve"> IF(ISBLANK('3_Snapshot Criteria'!P42), "", '3_Snapshot Criteria'!P42 + 365)</f>
        <v/>
      </c>
      <c r="K42" s="99" t="str">
        <f ca="1">IF(ISBLANK('3_Snapshot Criteria'!P42), "", IF((AND(MONTH(TODAY()) = MONTH(E42), YEAR(TODAY()) = YEAR(E42))), "Yes", "No"))</f>
        <v/>
      </c>
      <c r="M42" s="99" t="str">
        <f ca="1">IF(ISBLANK('3_Snapshot Criteria'!P42), "", IF(OR(AND(MONTH(TODAY()) &gt; MONTH(E42), YEAR(TODAY()) = YEAR(E42)), YEAR(TODAY()) &gt; YEAR(E42)), "Yes", "No"))</f>
        <v/>
      </c>
    </row>
  </sheetData>
  <mergeCells count="1">
    <mergeCell ref="A1:E1"/>
  </mergeCells>
  <conditionalFormatting sqref="C3:C42">
    <cfRule type="cellIs" dxfId="2" priority="1" operator="equal">
      <formula>"N/A"</formula>
    </cfRule>
    <cfRule type="cellIs" dxfId="1" priority="4" operator="equal">
      <formula>"Yes"</formula>
    </cfRule>
  </conditionalFormatting>
  <conditionalFormatting sqref="D3:D42">
    <cfRule type="cellIs" dxfId="0" priority="3" operator="equal">
      <formula>"Yes"</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052EA0C2953A489CAE6B11FEEB781D" ma:contentTypeVersion="37" ma:contentTypeDescription="Create a new document." ma:contentTypeScope="" ma:versionID="c146f60ae9608bbac75e5290d8dd6465">
  <xsd:schema xmlns:xsd="http://www.w3.org/2001/XMLSchema" xmlns:xs="http://www.w3.org/2001/XMLSchema" xmlns:p="http://schemas.microsoft.com/office/2006/metadata/properties" xmlns:ns2="de0d1a31-22c1-422a-9237-9c006e8e7a3b" xmlns:ns3="c3645e4b-594c-4f18-aae2-bf0d6260a5b0" targetNamespace="http://schemas.microsoft.com/office/2006/metadata/properties" ma:root="true" ma:fieldsID="59c776483100bfa51085e98d564d89f7" ns2:_="" ns3:_="">
    <xsd:import namespace="de0d1a31-22c1-422a-9237-9c006e8e7a3b"/>
    <xsd:import namespace="c3645e4b-594c-4f18-aae2-bf0d6260a5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InternalStatus" minOccurs="0"/>
                <xsd:element ref="ns2:PaymentStatus" minOccurs="0"/>
                <xsd:element ref="ns2:APLStatus" minOccurs="0"/>
                <xsd:element ref="ns2:ReadyDate" minOccurs="0"/>
                <xsd:element ref="ns2:AuthDate" minOccurs="0"/>
                <xsd:element ref="ns2:NPNotes" minOccurs="0"/>
                <xsd:element ref="ns2:FINNotes" minOccurs="0"/>
                <xsd:element ref="ns2:PMONotes" minOccurs="0"/>
                <xsd:element ref="ns2:SubmitterFirstName" minOccurs="0"/>
                <xsd:element ref="ns2:SubmitterLastName" minOccurs="0"/>
                <xsd:element ref="ns2:SubmitterEmail" minOccurs="0"/>
                <xsd:element ref="ns2:SubmitterPhone" minOccurs="0"/>
                <xsd:element ref="ns2:SubmitterJobTitle" minOccurs="0"/>
                <xsd:element ref="ns2:StateRAMPMember" minOccurs="0"/>
                <xsd:element ref="ns2:ProductName" minOccurs="0"/>
                <xsd:element ref="ns2:ReviewType" minOccurs="0"/>
                <xsd:element ref="ns2:ImpactLevel" minOccurs="0"/>
                <xsd:element ref="ns2:FedRAMPStatus" minOccurs="0"/>
                <xsd:element ref="ns2:GovSponsor" minOccurs="0"/>
                <xsd:element ref="ns2:ActiveRFP" minOccurs="0"/>
                <xsd:element ref="ns2:AccountingInfo"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d1a31-22c1-422a-9237-9c006e8e7a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ternalStatus" ma:index="12" nillable="true" ma:displayName="Internal Status" ma:format="Dropdown" ma:internalName="InternalStatus">
      <xsd:simpleType>
        <xsd:restriction base="dms:Choice">
          <xsd:enumeration value="Complete"/>
          <xsd:enumeration value="PMO"/>
          <xsd:enumeration value="Admin Action"/>
        </xsd:restriction>
      </xsd:simpleType>
    </xsd:element>
    <xsd:element name="PaymentStatus" ma:index="13" nillable="true" ma:displayName="Payment Status" ma:format="Dropdown" ma:internalName="PaymentStatus">
      <xsd:simpleType>
        <xsd:restriction base="dms:Choice">
          <xsd:enumeration value="Paid"/>
          <xsd:enumeration value="Invoice Sent"/>
        </xsd:restriction>
      </xsd:simpleType>
    </xsd:element>
    <xsd:element name="APLStatus" ma:index="14" nillable="true" ma:displayName="APL Status" ma:format="Dropdown" ma:internalName="APLStatus">
      <xsd:simpleType>
        <xsd:restriction base="dms:Choice">
          <xsd:enumeration value="Pending"/>
          <xsd:enumeration value="Ready"/>
          <xsd:enumeration value="Authorized"/>
        </xsd:restriction>
      </xsd:simpleType>
    </xsd:element>
    <xsd:element name="ReadyDate" ma:index="15" nillable="true" ma:displayName="Ready Date" ma:format="DateOnly" ma:internalName="ReadyDate">
      <xsd:simpleType>
        <xsd:restriction base="dms:DateTime"/>
      </xsd:simpleType>
    </xsd:element>
    <xsd:element name="AuthDate" ma:index="16" nillable="true" ma:displayName="Auth Date" ma:format="DateOnly" ma:internalName="AuthDate">
      <xsd:simpleType>
        <xsd:restriction base="dms:DateTime"/>
      </xsd:simpleType>
    </xsd:element>
    <xsd:element name="NPNotes" ma:index="17" nillable="true" ma:displayName="NP Notes" ma:format="Dropdown" ma:internalName="NPNotes">
      <xsd:simpleType>
        <xsd:restriction base="dms:Note">
          <xsd:maxLength value="255"/>
        </xsd:restriction>
      </xsd:simpleType>
    </xsd:element>
    <xsd:element name="FINNotes" ma:index="18" nillable="true" ma:displayName="FIN Notes" ma:format="Dropdown" ma:internalName="FINNotes">
      <xsd:simpleType>
        <xsd:restriction base="dms:Note">
          <xsd:maxLength value="255"/>
        </xsd:restriction>
      </xsd:simpleType>
    </xsd:element>
    <xsd:element name="PMONotes" ma:index="19" nillable="true" ma:displayName="PMO Notes" ma:format="Dropdown" ma:internalName="PMONotes">
      <xsd:simpleType>
        <xsd:restriction base="dms:Note">
          <xsd:maxLength value="255"/>
        </xsd:restriction>
      </xsd:simpleType>
    </xsd:element>
    <xsd:element name="SubmitterFirstName" ma:index="20" nillable="true" ma:displayName="Submitter First Name" ma:format="Dropdown" ma:internalName="SubmitterFirstName">
      <xsd:simpleType>
        <xsd:restriction base="dms:Text">
          <xsd:maxLength value="255"/>
        </xsd:restriction>
      </xsd:simpleType>
    </xsd:element>
    <xsd:element name="SubmitterLastName" ma:index="21" nillable="true" ma:displayName="Submitter Last Name" ma:format="Dropdown" ma:internalName="SubmitterLastName">
      <xsd:simpleType>
        <xsd:restriction base="dms:Text">
          <xsd:maxLength value="255"/>
        </xsd:restriction>
      </xsd:simpleType>
    </xsd:element>
    <xsd:element name="SubmitterEmail" ma:index="22" nillable="true" ma:displayName="Submitter Email" ma:format="Dropdown" ma:internalName="SubmitterEmail">
      <xsd:simpleType>
        <xsd:restriction base="dms:Text">
          <xsd:maxLength value="255"/>
        </xsd:restriction>
      </xsd:simpleType>
    </xsd:element>
    <xsd:element name="SubmitterPhone" ma:index="23" nillable="true" ma:displayName="Submitter Phone" ma:format="Dropdown" ma:internalName="SubmitterPhone">
      <xsd:simpleType>
        <xsd:restriction base="dms:Text">
          <xsd:maxLength value="255"/>
        </xsd:restriction>
      </xsd:simpleType>
    </xsd:element>
    <xsd:element name="SubmitterJobTitle" ma:index="24" nillable="true" ma:displayName="Submitter Job Title" ma:format="Dropdown" ma:internalName="SubmitterJobTitle">
      <xsd:simpleType>
        <xsd:restriction base="dms:Text">
          <xsd:maxLength value="255"/>
        </xsd:restriction>
      </xsd:simpleType>
    </xsd:element>
    <xsd:element name="StateRAMPMember" ma:index="25" nillable="true" ma:displayName="StateRAMP Member" ma:format="Dropdown" ma:internalName="StateRAMPMember">
      <xsd:simpleType>
        <xsd:restriction base="dms:Choice">
          <xsd:enumeration value="Yes"/>
          <xsd:enumeration value="No"/>
        </xsd:restriction>
      </xsd:simpleType>
    </xsd:element>
    <xsd:element name="ProductName" ma:index="26" nillable="true" ma:displayName="Product Name" ma:format="Dropdown" ma:internalName="ProductName">
      <xsd:simpleType>
        <xsd:restriction base="dms:Note">
          <xsd:maxLength value="255"/>
        </xsd:restriction>
      </xsd:simpleType>
    </xsd:element>
    <xsd:element name="ReviewType" ma:index="27" nillable="true" ma:displayName="Review Type" ma:format="Dropdown" ma:internalName="ReviewType">
      <xsd:simpleType>
        <xsd:restriction base="dms:Choice">
          <xsd:enumeration value="FR2SR"/>
          <xsd:enumeration value="Ready"/>
          <xsd:enumeration value="Auth"/>
        </xsd:restriction>
      </xsd:simpleType>
    </xsd:element>
    <xsd:element name="ImpactLevel" ma:index="28" nillable="true" ma:displayName="Impact Level" ma:format="Dropdown" ma:internalName="ImpactLevel">
      <xsd:simpleType>
        <xsd:restriction base="dms:Choice">
          <xsd:enumeration value="High"/>
          <xsd:enumeration value="Mod"/>
          <xsd:enumeration value="Low"/>
        </xsd:restriction>
      </xsd:simpleType>
    </xsd:element>
    <xsd:element name="FedRAMPStatus" ma:index="29" nillable="true" ma:displayName="FedRAMP Status" ma:format="Dropdown" ma:internalName="FedRAMPStatus">
      <xsd:simpleType>
        <xsd:restriction base="dms:Choice">
          <xsd:enumeration value="No"/>
          <xsd:enumeration value="Ready "/>
          <xsd:enumeration value="Auth"/>
        </xsd:restriction>
      </xsd:simpleType>
    </xsd:element>
    <xsd:element name="GovSponsor" ma:index="30" nillable="true" ma:displayName="Gov Sponsor" ma:format="Dropdown" ma:internalName="GovSponsor">
      <xsd:simpleType>
        <xsd:restriction base="dms:Choice">
          <xsd:enumeration value="Yes"/>
          <xsd:enumeration value="No"/>
        </xsd:restriction>
      </xsd:simpleType>
    </xsd:element>
    <xsd:element name="ActiveRFP" ma:index="31" nillable="true" ma:displayName="Active RFP" ma:default="0" ma:format="Dropdown" ma:internalName="ActiveRFP">
      <xsd:simpleType>
        <xsd:restriction base="dms:Boolean"/>
      </xsd:simpleType>
    </xsd:element>
    <xsd:element name="AccountingInfo" ma:index="32" nillable="true" ma:displayName="Accounting Info" ma:format="Dropdown" ma:internalName="AccountingInfo">
      <xsd:simpleType>
        <xsd:restriction base="dms:Note">
          <xsd:maxLength value="255"/>
        </xsd:restriction>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0a67a2ac-2b19-456f-9b7b-6bf7774f6f38" ma:termSetId="09814cd3-568e-fe90-9814-8d621ff8fb84" ma:anchorId="fba54fb3-c3e1-fe81-a776-ca4b69148c4d" ma:open="true" ma:isKeyword="false">
      <xsd:complexType>
        <xsd:sequence>
          <xsd:element ref="pc:Terms" minOccurs="0" maxOccurs="1"/>
        </xsd:sequence>
      </xsd:complexType>
    </xsd:element>
    <xsd:element name="MediaServiceOCR" ma:index="43" nillable="true" ma:displayName="Extracted Text" ma:internalName="MediaServiceOCR" ma:readOnly="true">
      <xsd:simpleType>
        <xsd:restriction base="dms:Note">
          <xsd:maxLength value="255"/>
        </xsd:restriction>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45e4b-594c-4f18-aae2-bf0d6260a5b0"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CatchAll" ma:index="42" nillable="true" ma:displayName="Taxonomy Catch All Column" ma:hidden="true" ma:list="{d224c7ef-d509-4ad1-8200-04da9bc5ca4c}" ma:internalName="TaxCatchAll" ma:showField="CatchAllData" ma:web="c3645e4b-594c-4f18-aae2-bf0d6260a5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C442F9-3795-4A6D-9FCD-D0DFD1E31FEB}">
  <ds:schemaRefs>
    <ds:schemaRef ds:uri="http://schemas.microsoft.com/sharepoint/v3/contenttype/forms"/>
  </ds:schemaRefs>
</ds:datastoreItem>
</file>

<file path=customXml/itemProps2.xml><?xml version="1.0" encoding="utf-8"?>
<ds:datastoreItem xmlns:ds="http://schemas.openxmlformats.org/officeDocument/2006/customXml" ds:itemID="{C691C103-AFF8-448D-8143-9C801C963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0d1a31-22c1-422a-9237-9c006e8e7a3b"/>
    <ds:schemaRef ds:uri="c3645e4b-594c-4f18-aae2-bf0d6260a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Overall Readiness</vt:lpstr>
      <vt:lpstr>Instructions</vt:lpstr>
      <vt:lpstr>1_Information System Info</vt:lpstr>
      <vt:lpstr>2_System Description</vt:lpstr>
      <vt:lpstr>3_Snapshot Criteria</vt:lpstr>
      <vt:lpstr>4_Test Case Procedures</vt:lpstr>
      <vt:lpstr>5_GovRAMP Journey</vt:lpstr>
      <vt:lpstr>6_Scoring Calculator</vt:lpstr>
      <vt:lpstr>7_Expired Artifacts Dashboard</vt:lpstr>
      <vt:lpstr>Misc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2024-05-07T19:51:11Z</dcterms:created>
  <dcterms:modified xsi:type="dcterms:W3CDTF">2026-03-19T12:04:33Z</dcterms:modified>
  <cp:category/>
  <cp:contentStatus/>
</cp:coreProperties>
</file>