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636" documentId="13_ncr:1_{792413E0-ED03-4892-B8EC-8858268B4C5D}" xr6:coauthVersionLast="47" xr6:coauthVersionMax="47" xr10:uidLastSave="{FC59E295-BDAD-4B51-8F8D-7927D39ED5D6}"/>
  <bookViews>
    <workbookView xWindow="28680" yWindow="-120" windowWidth="29040" windowHeight="15720" tabRatio="864" xr2:uid="{00000000-000D-0000-FFFF-FFFF00000000}"/>
  </bookViews>
  <sheets>
    <sheet name="Cover Sheet" sheetId="72" r:id="rId1"/>
    <sheet name="Instructions" sheetId="73" r:id="rId2"/>
    <sheet name="1_Operations Dashboard" sheetId="77" r:id="rId3"/>
    <sheet name="2_Package Dashboard" sheetId="1" r:id="rId4"/>
    <sheet name="3_Information System" sheetId="62" r:id="rId5"/>
    <sheet name="4_System Description" sheetId="68" r:id="rId6"/>
    <sheet name="5_SoD Matrix" sheetId="64" r:id="rId7"/>
    <sheet name="6_Diagrams" sheetId="65" r:id="rId8"/>
    <sheet name="7_Ports_Protocols_Services" sheetId="74" r:id="rId9"/>
    <sheet name="8_Interconnections" sheetId="75" r:id="rId10"/>
    <sheet name="9_CIS Matrix" sheetId="32" r:id="rId11"/>
    <sheet name="10_CRM" sheetId="40" r:id="rId12"/>
    <sheet name="11_Inventory Workbook" sheetId="76" r:id="rId13"/>
    <sheet name="12_Mod Controls" sheetId="15" r:id="rId14"/>
  </sheets>
  <definedNames>
    <definedName name="_xlnm._FilterDatabase" localSheetId="13" hidden="1">'12_Mod Controls'!$A$2:$U$321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77" l="1"/>
  <c r="I22" i="77"/>
  <c r="H22" i="77"/>
  <c r="G22" i="77"/>
  <c r="F22" i="77"/>
  <c r="E22" i="77"/>
  <c r="D22" i="77"/>
  <c r="C22" i="77"/>
  <c r="J20" i="77"/>
  <c r="I20" i="77"/>
  <c r="H20" i="77"/>
  <c r="G20" i="77"/>
  <c r="F20" i="77"/>
  <c r="E20" i="77"/>
  <c r="D20" i="77"/>
  <c r="C20" i="77"/>
  <c r="T5" i="77"/>
  <c r="S5" i="77"/>
  <c r="R5" i="77"/>
  <c r="Q5" i="77"/>
  <c r="P5" i="77"/>
  <c r="O5" i="77"/>
  <c r="N5" i="77"/>
  <c r="M5" i="77"/>
  <c r="L5" i="77"/>
  <c r="K5" i="77"/>
  <c r="J5" i="77"/>
  <c r="I5" i="77"/>
  <c r="H5" i="77"/>
  <c r="G5" i="77"/>
  <c r="F5" i="77"/>
  <c r="E5" i="77"/>
  <c r="D5" i="77"/>
  <c r="C5" i="77"/>
  <c r="T4" i="77"/>
  <c r="T6" i="77" s="1"/>
  <c r="S4" i="77"/>
  <c r="R4" i="77"/>
  <c r="Q4" i="77"/>
  <c r="P4" i="77"/>
  <c r="O4" i="77"/>
  <c r="O6" i="77" s="1"/>
  <c r="N4" i="77"/>
  <c r="N6" i="77" s="1"/>
  <c r="M4" i="77"/>
  <c r="M6" i="77" s="1"/>
  <c r="L4" i="77"/>
  <c r="L6" i="77" s="1"/>
  <c r="K4" i="77"/>
  <c r="J4" i="77"/>
  <c r="I4" i="77"/>
  <c r="H4" i="77"/>
  <c r="G4" i="77"/>
  <c r="F4" i="77"/>
  <c r="F6" i="77" s="1"/>
  <c r="E4" i="77"/>
  <c r="D4" i="77"/>
  <c r="D6" i="77" s="1"/>
  <c r="C4" i="77"/>
  <c r="C323" i="15"/>
  <c r="E10" i="77" s="1"/>
  <c r="D323" i="15"/>
  <c r="P15" i="77" s="1"/>
  <c r="F5" i="32"/>
  <c r="F6"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1" i="32"/>
  <c r="F202" i="32"/>
  <c r="F203" i="32"/>
  <c r="F204" i="32"/>
  <c r="F205" i="32"/>
  <c r="F206" i="32"/>
  <c r="F207" i="32"/>
  <c r="F208" i="32"/>
  <c r="F209" i="32"/>
  <c r="F210" i="32"/>
  <c r="F211" i="32"/>
  <c r="F212" i="32"/>
  <c r="F213" i="32"/>
  <c r="F214" i="32"/>
  <c r="F215" i="32"/>
  <c r="F216" i="32"/>
  <c r="F217" i="32"/>
  <c r="F218" i="32"/>
  <c r="F219" i="32"/>
  <c r="F220" i="32"/>
  <c r="F221" i="32"/>
  <c r="F222" i="32"/>
  <c r="F223" i="32"/>
  <c r="F224" i="32"/>
  <c r="F225" i="32"/>
  <c r="F226" i="32"/>
  <c r="F227" i="32"/>
  <c r="F228" i="32"/>
  <c r="F229" i="32"/>
  <c r="F230" i="32"/>
  <c r="F231" i="32"/>
  <c r="F232" i="32"/>
  <c r="F233" i="32"/>
  <c r="F234" i="32"/>
  <c r="F235" i="32"/>
  <c r="F236" i="32"/>
  <c r="F237" i="32"/>
  <c r="F238" i="32"/>
  <c r="F239" i="32"/>
  <c r="F240" i="32"/>
  <c r="F241" i="32"/>
  <c r="F242" i="32"/>
  <c r="F243" i="32"/>
  <c r="F244" i="32"/>
  <c r="F245" i="32"/>
  <c r="F246" i="32"/>
  <c r="F247" i="32"/>
  <c r="F248" i="32"/>
  <c r="F249" i="32"/>
  <c r="F250" i="32"/>
  <c r="F251" i="32"/>
  <c r="F252" i="32"/>
  <c r="F253" i="32"/>
  <c r="F254" i="32"/>
  <c r="F255" i="32"/>
  <c r="F256" i="32"/>
  <c r="F257" i="32"/>
  <c r="F258" i="32"/>
  <c r="F259" i="32"/>
  <c r="F260" i="32"/>
  <c r="F261" i="32"/>
  <c r="F262" i="32"/>
  <c r="F263" i="32"/>
  <c r="F264" i="32"/>
  <c r="F265" i="32"/>
  <c r="F266" i="32"/>
  <c r="F267" i="32"/>
  <c r="F268" i="32"/>
  <c r="F269" i="32"/>
  <c r="F270" i="32"/>
  <c r="F271" i="32"/>
  <c r="F272" i="32"/>
  <c r="F273" i="32"/>
  <c r="F274" i="32"/>
  <c r="F275" i="32"/>
  <c r="F276" i="32"/>
  <c r="F277" i="32"/>
  <c r="F278" i="32"/>
  <c r="F279" i="32"/>
  <c r="F280" i="32"/>
  <c r="F281" i="32"/>
  <c r="F282" i="32"/>
  <c r="F283" i="32"/>
  <c r="F284" i="32"/>
  <c r="F285" i="32"/>
  <c r="F286" i="32"/>
  <c r="F287" i="32"/>
  <c r="F288" i="32"/>
  <c r="F289" i="32"/>
  <c r="F290" i="32"/>
  <c r="F291" i="32"/>
  <c r="F292" i="32"/>
  <c r="F293" i="32"/>
  <c r="F294" i="32"/>
  <c r="F295" i="32"/>
  <c r="F296" i="32"/>
  <c r="F297" i="32"/>
  <c r="F298" i="32"/>
  <c r="F299" i="32"/>
  <c r="F300" i="32"/>
  <c r="F301" i="32"/>
  <c r="F302" i="32"/>
  <c r="F303" i="32"/>
  <c r="F304" i="32"/>
  <c r="F305" i="32"/>
  <c r="F306" i="32"/>
  <c r="F307" i="32"/>
  <c r="F308" i="32"/>
  <c r="F309" i="32"/>
  <c r="F310" i="32"/>
  <c r="F311" i="32"/>
  <c r="F312" i="32"/>
  <c r="F313" i="32"/>
  <c r="F314" i="32"/>
  <c r="F315" i="32"/>
  <c r="F316" i="32"/>
  <c r="F317" i="32"/>
  <c r="F318" i="32"/>
  <c r="F319" i="32"/>
  <c r="F320" i="32"/>
  <c r="F321" i="32"/>
  <c r="F322" i="32"/>
  <c r="F4" i="32"/>
  <c r="E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2" i="32"/>
  <c r="E143" i="32"/>
  <c r="E144" i="32"/>
  <c r="E145" i="32"/>
  <c r="E146" i="32"/>
  <c r="E147" i="32"/>
  <c r="E148" i="32"/>
  <c r="E149" i="32"/>
  <c r="E150" i="32"/>
  <c r="E151" i="32"/>
  <c r="E152" i="32"/>
  <c r="E153" i="32"/>
  <c r="E154" i="32"/>
  <c r="E155" i="32"/>
  <c r="E156" i="32"/>
  <c r="E157" i="32"/>
  <c r="E158" i="32"/>
  <c r="E159" i="32"/>
  <c r="E160" i="32"/>
  <c r="E161" i="32"/>
  <c r="E162" i="32"/>
  <c r="E163" i="32"/>
  <c r="E164" i="32"/>
  <c r="E165" i="32"/>
  <c r="E166" i="32"/>
  <c r="E167" i="32"/>
  <c r="E168" i="32"/>
  <c r="E169" i="32"/>
  <c r="E170" i="32"/>
  <c r="E171" i="32"/>
  <c r="E172" i="32"/>
  <c r="E173" i="32"/>
  <c r="E174" i="32"/>
  <c r="E175" i="32"/>
  <c r="E176" i="32"/>
  <c r="E177" i="32"/>
  <c r="E178" i="32"/>
  <c r="E17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7" i="32"/>
  <c r="E208" i="32"/>
  <c r="E209" i="32"/>
  <c r="E210" i="32"/>
  <c r="E211" i="32"/>
  <c r="E212" i="32"/>
  <c r="E213" i="32"/>
  <c r="E214" i="32"/>
  <c r="E215" i="32"/>
  <c r="E216" i="32"/>
  <c r="E217" i="32"/>
  <c r="E218" i="32"/>
  <c r="E219" i="32"/>
  <c r="E220" i="32"/>
  <c r="E221" i="32"/>
  <c r="E222" i="32"/>
  <c r="E223" i="32"/>
  <c r="E224" i="32"/>
  <c r="E225" i="32"/>
  <c r="E226" i="32"/>
  <c r="E227" i="32"/>
  <c r="E228" i="32"/>
  <c r="E229" i="32"/>
  <c r="E230" i="32"/>
  <c r="E231" i="32"/>
  <c r="E232" i="32"/>
  <c r="E233" i="32"/>
  <c r="E234" i="32"/>
  <c r="E235" i="32"/>
  <c r="E236" i="32"/>
  <c r="E237" i="32"/>
  <c r="E238" i="32"/>
  <c r="E239" i="32"/>
  <c r="E240" i="32"/>
  <c r="E241" i="32"/>
  <c r="E242" i="32"/>
  <c r="E243" i="32"/>
  <c r="E244" i="32"/>
  <c r="E245" i="32"/>
  <c r="E246" i="32"/>
  <c r="E247" i="32"/>
  <c r="E248" i="32"/>
  <c r="E249" i="32"/>
  <c r="E250" i="32"/>
  <c r="E251" i="32"/>
  <c r="E252" i="32"/>
  <c r="E253" i="32"/>
  <c r="E254" i="32"/>
  <c r="E255" i="32"/>
  <c r="E256" i="32"/>
  <c r="E257" i="32"/>
  <c r="E258" i="32"/>
  <c r="E259" i="32"/>
  <c r="E260" i="32"/>
  <c r="E261" i="32"/>
  <c r="E262" i="32"/>
  <c r="E263" i="32"/>
  <c r="E264" i="32"/>
  <c r="E265" i="32"/>
  <c r="E266" i="32"/>
  <c r="E267" i="32"/>
  <c r="E268" i="32"/>
  <c r="E269" i="32"/>
  <c r="E270" i="32"/>
  <c r="E271" i="32"/>
  <c r="E272" i="32"/>
  <c r="E273" i="32"/>
  <c r="E274" i="32"/>
  <c r="E275" i="32"/>
  <c r="E276" i="32"/>
  <c r="E277" i="32"/>
  <c r="E278" i="32"/>
  <c r="E279" i="32"/>
  <c r="E280" i="32"/>
  <c r="E281" i="32"/>
  <c r="E282" i="32"/>
  <c r="E283" i="32"/>
  <c r="E284" i="32"/>
  <c r="E285" i="32"/>
  <c r="E286" i="32"/>
  <c r="E287" i="32"/>
  <c r="E288" i="32"/>
  <c r="E289" i="32"/>
  <c r="E290" i="32"/>
  <c r="E291" i="32"/>
  <c r="E292" i="32"/>
  <c r="E293" i="32"/>
  <c r="E294" i="32"/>
  <c r="E295" i="32"/>
  <c r="E296" i="32"/>
  <c r="E297" i="32"/>
  <c r="E298" i="32"/>
  <c r="E299" i="32"/>
  <c r="E300" i="32"/>
  <c r="E301" i="32"/>
  <c r="E302" i="32"/>
  <c r="E303" i="32"/>
  <c r="E304" i="32"/>
  <c r="E305" i="32"/>
  <c r="E306" i="32"/>
  <c r="E307" i="32"/>
  <c r="E308" i="32"/>
  <c r="E309" i="32"/>
  <c r="E310" i="32"/>
  <c r="E311" i="32"/>
  <c r="E312" i="32"/>
  <c r="E313" i="32"/>
  <c r="E314" i="32"/>
  <c r="E315" i="32"/>
  <c r="E316" i="32"/>
  <c r="E317" i="32"/>
  <c r="E318" i="32"/>
  <c r="E319" i="32"/>
  <c r="E320" i="32"/>
  <c r="E321" i="32"/>
  <c r="E322" i="32"/>
  <c r="E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D132"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D158" i="32"/>
  <c r="D159" i="32"/>
  <c r="D160" i="32"/>
  <c r="D161" i="32"/>
  <c r="D162" i="32"/>
  <c r="D163" i="32"/>
  <c r="D164" i="32"/>
  <c r="D165" i="32"/>
  <c r="D166" i="32"/>
  <c r="D167" i="32"/>
  <c r="D168" i="32"/>
  <c r="D169" i="32"/>
  <c r="D170" i="32"/>
  <c r="D171" i="32"/>
  <c r="D172" i="32"/>
  <c r="D173" i="32"/>
  <c r="D174" i="32"/>
  <c r="D175" i="32"/>
  <c r="D176" i="32"/>
  <c r="D177" i="32"/>
  <c r="D178" i="32"/>
  <c r="D179" i="32"/>
  <c r="D180" i="32"/>
  <c r="D181" i="32"/>
  <c r="D182" i="32"/>
  <c r="D183" i="32"/>
  <c r="D184"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D210" i="32"/>
  <c r="D211" i="32"/>
  <c r="D212" i="32"/>
  <c r="D213" i="32"/>
  <c r="D214" i="32"/>
  <c r="D215" i="32"/>
  <c r="D216" i="32"/>
  <c r="D217" i="32"/>
  <c r="D218" i="32"/>
  <c r="D219" i="32"/>
  <c r="D220" i="32"/>
  <c r="D221" i="32"/>
  <c r="D222" i="32"/>
  <c r="D223" i="32"/>
  <c r="D224" i="32"/>
  <c r="D225" i="32"/>
  <c r="D226" i="32"/>
  <c r="D227" i="32"/>
  <c r="D228" i="32"/>
  <c r="D229" i="32"/>
  <c r="D230" i="32"/>
  <c r="D231" i="32"/>
  <c r="D232" i="32"/>
  <c r="D233" i="32"/>
  <c r="D234" i="32"/>
  <c r="D235" i="32"/>
  <c r="D236" i="32"/>
  <c r="D237" i="32"/>
  <c r="D238" i="32"/>
  <c r="D239" i="32"/>
  <c r="D240" i="32"/>
  <c r="D241" i="32"/>
  <c r="D242" i="32"/>
  <c r="D243" i="32"/>
  <c r="D244" i="32"/>
  <c r="D245" i="32"/>
  <c r="D246" i="32"/>
  <c r="D247" i="32"/>
  <c r="D248" i="32"/>
  <c r="D249" i="32"/>
  <c r="D250" i="32"/>
  <c r="D251" i="32"/>
  <c r="D252" i="32"/>
  <c r="D253" i="32"/>
  <c r="D254" i="32"/>
  <c r="D255" i="32"/>
  <c r="D256" i="32"/>
  <c r="D257" i="32"/>
  <c r="D258" i="32"/>
  <c r="D259" i="32"/>
  <c r="D260" i="32"/>
  <c r="D261" i="32"/>
  <c r="D262"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D288"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D314" i="32"/>
  <c r="D315" i="32"/>
  <c r="D316" i="32"/>
  <c r="D317" i="32"/>
  <c r="D318" i="32"/>
  <c r="D319" i="32"/>
  <c r="D320" i="32"/>
  <c r="D321" i="32"/>
  <c r="D322" i="32"/>
  <c r="D4" i="32"/>
  <c r="R15" i="77" l="1"/>
  <c r="O14" i="77"/>
  <c r="P14" i="77"/>
  <c r="P16" i="77" s="1"/>
  <c r="Q15" i="77"/>
  <c r="P6" i="77"/>
  <c r="Q6" i="77"/>
  <c r="R6" i="77"/>
  <c r="F10" i="77"/>
  <c r="G10" i="77"/>
  <c r="H10" i="77"/>
  <c r="M10" i="77"/>
  <c r="Q10" i="77"/>
  <c r="R10" i="77"/>
  <c r="Q14" i="77"/>
  <c r="S15" i="77"/>
  <c r="R14" i="77"/>
  <c r="T15" i="77"/>
  <c r="S14" i="77"/>
  <c r="T14" i="77"/>
  <c r="E9" i="77"/>
  <c r="E11" i="77" s="1"/>
  <c r="D14" i="77"/>
  <c r="F15" i="77"/>
  <c r="G9" i="77"/>
  <c r="E14" i="77"/>
  <c r="G15" i="77"/>
  <c r="E6" i="77"/>
  <c r="K9" i="77"/>
  <c r="F14" i="77"/>
  <c r="H15" i="77"/>
  <c r="L9" i="77"/>
  <c r="L11" i="77" s="1"/>
  <c r="G14" i="77"/>
  <c r="I15" i="77"/>
  <c r="V4" i="77"/>
  <c r="M9" i="77"/>
  <c r="M11" i="77" s="1"/>
  <c r="H14" i="77"/>
  <c r="J15" i="77"/>
  <c r="T10" i="77"/>
  <c r="C14" i="77"/>
  <c r="E15" i="77"/>
  <c r="N9" i="77"/>
  <c r="I14" i="77"/>
  <c r="K15" i="77"/>
  <c r="O9" i="77"/>
  <c r="O11" i="77" s="1"/>
  <c r="J14" i="77"/>
  <c r="L15" i="77"/>
  <c r="D9" i="77"/>
  <c r="D11" i="77" s="1"/>
  <c r="P9" i="77"/>
  <c r="K14" i="77"/>
  <c r="M15" i="77"/>
  <c r="S10" i="77"/>
  <c r="C15" i="77"/>
  <c r="C9" i="77"/>
  <c r="D15" i="77"/>
  <c r="Q9" i="77"/>
  <c r="L14" i="77"/>
  <c r="N15" i="77"/>
  <c r="S9" i="77"/>
  <c r="M14" i="77"/>
  <c r="O15" i="77"/>
  <c r="O16" i="77" s="1"/>
  <c r="N14" i="77"/>
  <c r="H9" i="77"/>
  <c r="H11" i="77" s="1"/>
  <c r="T9" i="77"/>
  <c r="T11" i="77" s="1"/>
  <c r="N10" i="77"/>
  <c r="I9" i="77"/>
  <c r="C10" i="77"/>
  <c r="O10" i="77"/>
  <c r="J9" i="77"/>
  <c r="D10" i="77"/>
  <c r="P10" i="77"/>
  <c r="I10" i="77"/>
  <c r="J10" i="77"/>
  <c r="K10" i="77"/>
  <c r="F9" i="77"/>
  <c r="F11" i="77" s="1"/>
  <c r="R9" i="77"/>
  <c r="L10" i="77"/>
  <c r="J6" i="77"/>
  <c r="I6" i="77"/>
  <c r="K6" i="77"/>
  <c r="G6" i="77"/>
  <c r="S6" i="77"/>
  <c r="H6" i="77"/>
  <c r="V5" i="77"/>
  <c r="C6" i="77"/>
  <c r="D13" i="1"/>
  <c r="V6" i="77" l="1"/>
  <c r="P11" i="77"/>
  <c r="Q11" i="77"/>
  <c r="S16" i="77"/>
  <c r="T16" i="77"/>
  <c r="J16" i="77"/>
  <c r="N11" i="77"/>
  <c r="G11" i="77"/>
  <c r="I16" i="77"/>
  <c r="G16" i="77"/>
  <c r="L16" i="77"/>
  <c r="E16" i="77"/>
  <c r="N16" i="77"/>
  <c r="R16" i="77"/>
  <c r="Q16" i="77"/>
  <c r="S11" i="77"/>
  <c r="V9" i="77"/>
  <c r="K11" i="77"/>
  <c r="V15" i="77"/>
  <c r="H16" i="77"/>
  <c r="C11" i="77"/>
  <c r="K16" i="77"/>
  <c r="C16" i="77"/>
  <c r="V14" i="77"/>
  <c r="F16" i="77"/>
  <c r="M16" i="77"/>
  <c r="D16" i="77"/>
  <c r="V10" i="77"/>
  <c r="R11" i="77"/>
  <c r="J11" i="77"/>
  <c r="I11" i="77"/>
  <c r="V16" i="77" l="1"/>
  <c r="V11" i="77"/>
</calcChain>
</file>

<file path=xl/sharedStrings.xml><?xml version="1.0" encoding="utf-8"?>
<sst xmlns="http://schemas.openxmlformats.org/spreadsheetml/2006/main" count="6136" uniqueCount="2036">
  <si>
    <t>GovRAMP Rev. 5</t>
  </si>
  <si>
    <t>Moderate Baseline</t>
  </si>
  <si>
    <t>System Security Plan (SSP)</t>
  </si>
  <si>
    <t>for {Service Provider Name}</t>
  </si>
  <si>
    <t>{Service Offering Name}</t>
  </si>
  <si>
    <t>{Date last updated}</t>
  </si>
  <si>
    <t>GovRAMP Controls Matrix for Moderate Impact System</t>
  </si>
  <si>
    <t>Template Version History</t>
  </si>
  <si>
    <t>Date</t>
  </si>
  <si>
    <t>Description</t>
  </si>
  <si>
    <t>Version</t>
  </si>
  <si>
    <t>Author</t>
  </si>
  <si>
    <t>Initial Draft</t>
  </si>
  <si>
    <t>StateRAMP PMO</t>
  </si>
  <si>
    <t>Instruction Updates</t>
  </si>
  <si>
    <t>Formula Updates, drop-down corrections, and removed deselected controls from Tab 9 and Tab 10, added instructions to System Description</t>
  </si>
  <si>
    <t>Updated Dropdown on Tab 10_CRM</t>
  </si>
  <si>
    <t>Updated Tab 12 to add in Core Controls Column, and rebranding to GovRAMP</t>
  </si>
  <si>
    <t>GovRAMP PMO</t>
  </si>
  <si>
    <t>Additional GovRAMP Rebranding Updates</t>
  </si>
  <si>
    <t>Overview</t>
  </si>
  <si>
    <t>This Template is for Service Provider's (SP) to fill out and provide to the GovRAMP PMO for review. When completed, GovRAMP will accept this Controls Matrix as the System Security Plan (SSP).</t>
  </si>
  <si>
    <t>Instructions</t>
  </si>
  <si>
    <r>
      <rPr>
        <sz val="12"/>
        <rFont val="Lato"/>
        <family val="2"/>
      </rPr>
      <t>The SP must complete each required worksheet in this template for the Moderate impact level.</t>
    </r>
    <r>
      <rPr>
        <sz val="12"/>
        <color rgb="FF444444"/>
        <rFont val="Lato"/>
        <family val="2"/>
      </rPr>
      <t xml:space="preserve">
</t>
    </r>
    <r>
      <rPr>
        <b/>
        <sz val="12"/>
        <rFont val="Lato"/>
        <family val="2"/>
      </rPr>
      <t>The sheets that ARE NOT be edited by the SP are as follows:</t>
    </r>
    <r>
      <rPr>
        <sz val="12"/>
        <rFont val="Lato"/>
        <family val="2"/>
      </rPr>
      <t xml:space="preserve">
• Instructions
• 1_Operations Dashboard
• 2_Package Dashboard
• 9_CIS Matrix
</t>
    </r>
    <r>
      <rPr>
        <b/>
        <sz val="12"/>
        <rFont val="Lato"/>
        <family val="2"/>
      </rPr>
      <t>The sheets the MUST BE completed by the SP are as follows:</t>
    </r>
    <r>
      <rPr>
        <sz val="12"/>
        <rFont val="Lato"/>
        <family val="2"/>
      </rPr>
      <t xml:space="preserve">
</t>
    </r>
    <r>
      <rPr>
        <sz val="11"/>
        <rFont val="Lato"/>
        <family val="2"/>
      </rPr>
      <t xml:space="preserve">• 3_Information System
• 4_System Description
• 5_SoD Matrix
• 6_Diagrams
• 7_Port-Protocols and Services
• 8_Interconnections
• 10_CRM
• 11_Inventory Workbook
</t>
    </r>
    <r>
      <rPr>
        <sz val="12"/>
        <color rgb="FF444444"/>
        <rFont val="Lato"/>
        <family val="2"/>
      </rPr>
      <t>• 12_Mod Controls</t>
    </r>
  </si>
  <si>
    <r>
      <rPr>
        <b/>
        <sz val="14"/>
        <color rgb="FFA1B18B"/>
        <rFont val="Lato"/>
        <family val="2"/>
      </rPr>
      <t>Completing the 1</t>
    </r>
    <r>
      <rPr>
        <b/>
        <i/>
        <sz val="14"/>
        <color rgb="FFA1B18B"/>
        <rFont val="Lato"/>
        <family val="2"/>
      </rPr>
      <t>_Operations Dashboard</t>
    </r>
    <r>
      <rPr>
        <b/>
        <sz val="14"/>
        <color rgb="FFA1B18B"/>
        <rFont val="Lato"/>
        <family val="2"/>
      </rPr>
      <t xml:space="preserve"> Worksheet</t>
    </r>
    <r>
      <rPr>
        <b/>
        <sz val="14"/>
        <color theme="1"/>
        <rFont val="Lato"/>
        <family val="2"/>
      </rPr>
      <t xml:space="preserve">
</t>
    </r>
    <r>
      <rPr>
        <sz val="11"/>
        <color theme="1"/>
        <rFont val="Lato"/>
        <family val="2"/>
      </rPr>
      <t xml:space="preserve">This dashboard is not to be edited. It is automatically populated by formulas based on other worksheets.
</t>
    </r>
  </si>
  <si>
    <r>
      <rPr>
        <b/>
        <sz val="14"/>
        <color rgb="FFA1B18B"/>
        <rFont val="Lato"/>
        <family val="2"/>
      </rPr>
      <t>Completing the 2</t>
    </r>
    <r>
      <rPr>
        <b/>
        <i/>
        <sz val="14"/>
        <color rgb="FFA1B18B"/>
        <rFont val="Lato"/>
        <family val="2"/>
      </rPr>
      <t>_Package Dashboard</t>
    </r>
    <r>
      <rPr>
        <b/>
        <sz val="14"/>
        <color rgb="FFA1B18B"/>
        <rFont val="Lato"/>
        <family val="2"/>
      </rPr>
      <t xml:space="preserve"> Worksheet</t>
    </r>
    <r>
      <rPr>
        <b/>
        <sz val="14"/>
        <color theme="1"/>
        <rFont val="Lato"/>
        <family val="2"/>
      </rPr>
      <t xml:space="preserve">
</t>
    </r>
    <r>
      <rPr>
        <sz val="11"/>
        <color theme="1"/>
        <rFont val="Lato"/>
        <family val="2"/>
      </rPr>
      <t>This dashboard is not to be edited by the Service Provider. It is filled out by the GovRAMP PMO to track security package submission.</t>
    </r>
  </si>
  <si>
    <r>
      <rPr>
        <b/>
        <sz val="14"/>
        <color rgb="FFA1B18B"/>
        <rFont val="Lato"/>
        <family val="2"/>
      </rPr>
      <t xml:space="preserve">Completing the </t>
    </r>
    <r>
      <rPr>
        <b/>
        <i/>
        <sz val="14"/>
        <color rgb="FFA1B18B"/>
        <rFont val="Lato"/>
        <family val="2"/>
      </rPr>
      <t>3_Information System</t>
    </r>
    <r>
      <rPr>
        <b/>
        <sz val="14"/>
        <color rgb="FFA1B18B"/>
        <rFont val="Lato"/>
        <family val="2"/>
      </rPr>
      <t xml:space="preserve"> Worksheet</t>
    </r>
    <r>
      <rPr>
        <b/>
        <sz val="14"/>
        <color theme="1"/>
        <rFont val="Lato"/>
        <family val="2"/>
      </rPr>
      <t xml:space="preserve">
</t>
    </r>
    <r>
      <rPr>
        <sz val="11"/>
        <color theme="1"/>
        <rFont val="Lato"/>
        <family val="2"/>
      </rPr>
      <t xml:space="preserve">Fill out each cell provided according to the titles provided in Column A. Note that the GovRAMP Package ID row (Row 8) requires the GovRAMP ID and the Service Provider (SP) won't be able to enter this until it is assigned by the GovRAMP PMO.
The Revision History Table needs to reflect each version (each time the SSP is edited) of the SSP provided by the SP.
The overall system description for the information system needs to be provided in the white space within the "System Description" box.
Term Definitions/Explanations for the worksheet:
- </t>
    </r>
    <r>
      <rPr>
        <b/>
        <sz val="11"/>
        <color theme="1"/>
        <rFont val="Lato"/>
        <family val="2"/>
      </rPr>
      <t>System Information</t>
    </r>
    <r>
      <rPr>
        <sz val="11"/>
        <color theme="1"/>
        <rFont val="Lato"/>
        <family val="2"/>
      </rPr>
      <t xml:space="preserve">: Details about the information system going through the Ready or Authorization Assessment.
- </t>
    </r>
    <r>
      <rPr>
        <b/>
        <sz val="11"/>
        <color theme="1"/>
        <rFont val="Lato"/>
        <family val="2"/>
      </rPr>
      <t>Identification of Cloud Service Provider</t>
    </r>
    <r>
      <rPr>
        <sz val="11"/>
        <color theme="1"/>
        <rFont val="Lato"/>
        <family val="2"/>
      </rPr>
      <t xml:space="preserve">: Information about the organization that owns the information system being assessed.
- </t>
    </r>
    <r>
      <rPr>
        <b/>
        <sz val="11"/>
        <color theme="1"/>
        <rFont val="Lato"/>
        <family val="2"/>
      </rPr>
      <t>Information System Owner</t>
    </r>
    <r>
      <rPr>
        <sz val="11"/>
        <color theme="1"/>
        <rFont val="Lato"/>
        <family val="2"/>
      </rPr>
      <t xml:space="preserve">: The individual from the SP organization responsible for the information system being assessed.
- </t>
    </r>
    <r>
      <rPr>
        <b/>
        <sz val="11"/>
        <color theme="1"/>
        <rFont val="Lato"/>
        <family val="2"/>
      </rPr>
      <t>Internal Authorizing Official</t>
    </r>
    <r>
      <rPr>
        <sz val="11"/>
        <color theme="1"/>
        <rFont val="Lato"/>
        <family val="2"/>
      </rPr>
      <t xml:space="preserve">: The individual from the SP organization that Authorizes the changes to and operation of the information system being assessed.
- </t>
    </r>
    <r>
      <rPr>
        <b/>
        <sz val="11"/>
        <color theme="1"/>
        <rFont val="Lato"/>
        <family val="2"/>
      </rPr>
      <t>Security Responsibility</t>
    </r>
    <r>
      <rPr>
        <sz val="11"/>
        <color theme="1"/>
        <rFont val="Lato"/>
        <family val="2"/>
      </rPr>
      <t xml:space="preserve">: The individual from the SP organization that is responsible for securing the information system being assessed.
- </t>
    </r>
    <r>
      <rPr>
        <b/>
        <sz val="11"/>
        <color theme="1"/>
        <rFont val="Lato"/>
        <family val="2"/>
      </rPr>
      <t>Organization that Prepared this Document</t>
    </r>
    <r>
      <rPr>
        <sz val="11"/>
        <color theme="1"/>
        <rFont val="Lato"/>
        <family val="2"/>
      </rPr>
      <t xml:space="preserve">: The organization that is filling out the document or the organization that performed the initial preparation of it for the SP (3PAO or consulting firm). </t>
    </r>
  </si>
  <si>
    <r>
      <rPr>
        <b/>
        <sz val="14"/>
        <color rgb="FFA1B18B"/>
        <rFont val="Lato"/>
        <family val="2"/>
      </rPr>
      <t xml:space="preserve">Completing the </t>
    </r>
    <r>
      <rPr>
        <b/>
        <i/>
        <sz val="14"/>
        <color rgb="FFA1B18B"/>
        <rFont val="Lato"/>
        <family val="2"/>
      </rPr>
      <t xml:space="preserve">4_System Description </t>
    </r>
    <r>
      <rPr>
        <b/>
        <sz val="14"/>
        <color rgb="FFA1B18B"/>
        <rFont val="Lato"/>
        <family val="2"/>
      </rPr>
      <t>Worksheet</t>
    </r>
    <r>
      <rPr>
        <b/>
        <sz val="14"/>
        <color theme="1"/>
        <rFont val="Lato"/>
        <family val="2"/>
      </rPr>
      <t xml:space="preserve">
</t>
    </r>
    <r>
      <rPr>
        <sz val="11"/>
        <color theme="1"/>
        <rFont val="Lato"/>
        <family val="2"/>
      </rPr>
      <t>General System Description: Provide a description of all services and features that are included as part of this service offering and within the authorization boundary. The description should only include those items inside the authorization boundary that have been independent assessor (IA) tested as part of this assessment. Keep in mind the following:
   • A service description should incorporate the functional characteristics of a service offering. 
   • A service description should not include marketing language and is not meant to be a place where a company should be promoting or showcasing company accomplishments.
   • A service description should provide a representation of the services, features or components that have been tested and accredited as part of a Service Provider's authorization boundary.</t>
    </r>
  </si>
  <si>
    <r>
      <rPr>
        <b/>
        <sz val="14"/>
        <color rgb="FFA1B18B"/>
        <rFont val="Lato"/>
        <family val="2"/>
      </rPr>
      <t xml:space="preserve">Completing the </t>
    </r>
    <r>
      <rPr>
        <b/>
        <i/>
        <sz val="14"/>
        <color rgb="FFA1B18B"/>
        <rFont val="Lato"/>
        <family val="2"/>
      </rPr>
      <t>5_SoD Matrix</t>
    </r>
    <r>
      <rPr>
        <b/>
        <sz val="14"/>
        <color rgb="FFA1B18B"/>
        <rFont val="Lato"/>
        <family val="2"/>
      </rPr>
      <t xml:space="preserve"> Worksheet</t>
    </r>
    <r>
      <rPr>
        <b/>
        <sz val="14"/>
        <color theme="1"/>
        <rFont val="Lato"/>
        <family val="2"/>
      </rPr>
      <t xml:space="preserve">
</t>
    </r>
    <r>
      <rPr>
        <sz val="11"/>
        <color theme="1"/>
        <rFont val="Lato"/>
        <family val="2"/>
      </rPr>
      <t xml:space="preserve">The Separation of Duties (SoD) Matrix provides detailed information of the different roles and their permission </t>
    </r>
    <r>
      <rPr>
        <b/>
        <sz val="11"/>
        <color theme="1"/>
        <rFont val="Lato"/>
        <family val="2"/>
      </rPr>
      <t>IN BOTH</t>
    </r>
    <r>
      <rPr>
        <sz val="11"/>
        <color theme="1"/>
        <rFont val="Lato"/>
        <family val="2"/>
      </rPr>
      <t xml:space="preserve"> the application/product being provided </t>
    </r>
    <r>
      <rPr>
        <b/>
        <sz val="11"/>
        <color theme="1"/>
        <rFont val="Lato"/>
        <family val="2"/>
      </rPr>
      <t>AND</t>
    </r>
    <r>
      <rPr>
        <sz val="11"/>
        <color theme="1"/>
        <rFont val="Lato"/>
        <family val="2"/>
      </rPr>
      <t xml:space="preserve"> the supporting infrastructure.
Starting in cell B1 and working to the right, enter the name of the various roles within your application and supporting infrastructure.   
Starting in Cell A2 and working down, enter a list of permissions within the application or infrastructure.   
Then place an "X" in the intercepting cells where a particular permission is granted to a given role.
</t>
    </r>
  </si>
  <si>
    <r>
      <rPr>
        <b/>
        <sz val="14"/>
        <color rgb="FFA1B18B"/>
        <rFont val="Lato"/>
        <family val="2"/>
      </rPr>
      <t xml:space="preserve">Completing the </t>
    </r>
    <r>
      <rPr>
        <b/>
        <i/>
        <sz val="14"/>
        <color rgb="FFA1B18B"/>
        <rFont val="Lato"/>
        <family val="2"/>
      </rPr>
      <t>6_Diagrams</t>
    </r>
    <r>
      <rPr>
        <b/>
        <sz val="14"/>
        <color rgb="FFA1B18B"/>
        <rFont val="Lato"/>
        <family val="2"/>
      </rPr>
      <t xml:space="preserve"> Worksheet</t>
    </r>
    <r>
      <rPr>
        <b/>
        <sz val="14"/>
        <color theme="1"/>
        <rFont val="Lato"/>
        <family val="2"/>
      </rPr>
      <t xml:space="preserve">
</t>
    </r>
    <r>
      <rPr>
        <sz val="11"/>
        <color theme="1"/>
        <rFont val="Lato"/>
        <family val="2"/>
      </rPr>
      <t xml:space="preserve">The CSP needs to provide the Boundary, Network, and Data Flow Diagram narratives in the white space of the respective boxes. The file names of the Diagrams need to replace the red "File Name" text in Row 3. The CSP should feel free to add (copy and paste) more boxes, if needed, for additional diagrams.
Term Definitions/Explanations for the worksheet:
- </t>
    </r>
    <r>
      <rPr>
        <b/>
        <sz val="11"/>
        <color theme="1"/>
        <rFont val="Lato"/>
        <family val="2"/>
      </rPr>
      <t>Boundary Diagram</t>
    </r>
    <r>
      <rPr>
        <sz val="11"/>
        <color theme="1"/>
        <rFont val="Lato"/>
        <family val="2"/>
      </rPr>
      <t xml:space="preserve">: A detailed and explicit definition of the system/systems/components of the information system that is being assessed in diagram form.
- </t>
    </r>
    <r>
      <rPr>
        <b/>
        <sz val="11"/>
        <color theme="1"/>
        <rFont val="Lato"/>
        <family val="2"/>
      </rPr>
      <t>Network Diagram</t>
    </r>
    <r>
      <rPr>
        <sz val="11"/>
        <color theme="1"/>
        <rFont val="Lato"/>
        <family val="2"/>
      </rPr>
      <t xml:space="preserve">: Provides a visual depiction of the details of the system network components and data flow between components of the information system.
- </t>
    </r>
    <r>
      <rPr>
        <b/>
        <sz val="11"/>
        <color theme="1"/>
        <rFont val="Lato"/>
        <family val="2"/>
      </rPr>
      <t>Data Flow Diagram</t>
    </r>
    <r>
      <rPr>
        <sz val="11"/>
        <color theme="1"/>
        <rFont val="Lato"/>
        <family val="2"/>
      </rPr>
      <t>: Provides a visual depiction detailing the data flow in and out of the information system boundaries.</t>
    </r>
  </si>
  <si>
    <r>
      <rPr>
        <b/>
        <sz val="14"/>
        <color rgb="FFA1B18B"/>
        <rFont val="Lato"/>
        <family val="2"/>
      </rPr>
      <t xml:space="preserve">Completing the </t>
    </r>
    <r>
      <rPr>
        <b/>
        <i/>
        <sz val="14"/>
        <color rgb="FFA1B18B"/>
        <rFont val="Lato"/>
        <family val="2"/>
      </rPr>
      <t>7_Ports_Protocols_Services</t>
    </r>
    <r>
      <rPr>
        <b/>
        <sz val="14"/>
        <color rgb="FFA1B18B"/>
        <rFont val="Lato"/>
        <family val="2"/>
      </rPr>
      <t xml:space="preserve"> Worksheet</t>
    </r>
    <r>
      <rPr>
        <b/>
        <sz val="14"/>
        <color theme="1"/>
        <rFont val="Lato"/>
        <family val="2"/>
      </rPr>
      <t xml:space="preserve">
</t>
    </r>
    <r>
      <rPr>
        <b/>
        <sz val="11"/>
        <color theme="1"/>
        <rFont val="Lato"/>
        <family val="2"/>
      </rPr>
      <t>All</t>
    </r>
    <r>
      <rPr>
        <sz val="11"/>
        <color theme="1"/>
        <rFont val="Lato"/>
        <family val="2"/>
      </rPr>
      <t xml:space="preserve"> of the opened ports and utilized services need to be recorded in this table along with the purpose of their use and which organizational group uses the service.
Term Definitions/Explanations for the worksheet:
- </t>
    </r>
    <r>
      <rPr>
        <b/>
        <sz val="11"/>
        <color theme="1"/>
        <rFont val="Lato"/>
        <family val="2"/>
      </rPr>
      <t>Ports Number</t>
    </r>
    <r>
      <rPr>
        <sz val="11"/>
        <color theme="1"/>
        <rFont val="Lato"/>
        <family val="2"/>
      </rPr>
      <t xml:space="preserve">: Number of the open port being used by a service.
- </t>
    </r>
    <r>
      <rPr>
        <b/>
        <sz val="11"/>
        <color theme="1"/>
        <rFont val="Lato"/>
        <family val="2"/>
      </rPr>
      <t>TCP/UDP</t>
    </r>
    <r>
      <rPr>
        <sz val="11"/>
        <color theme="1"/>
        <rFont val="Lato"/>
        <family val="2"/>
      </rPr>
      <t xml:space="preserve">: Whether the port is using TCP or UDP.
- </t>
    </r>
    <r>
      <rPr>
        <b/>
        <sz val="11"/>
        <color theme="1"/>
        <rFont val="Lato"/>
        <family val="2"/>
      </rPr>
      <t>Protocols</t>
    </r>
    <r>
      <rPr>
        <sz val="11"/>
        <color theme="1"/>
        <rFont val="Lato"/>
        <family val="2"/>
      </rPr>
      <t xml:space="preserve">: Which protocol the service is using (Examples: HTTP, HTTPS, DNS, NTP, etc..).
- </t>
    </r>
    <r>
      <rPr>
        <b/>
        <sz val="11"/>
        <color theme="1"/>
        <rFont val="Lato"/>
        <family val="2"/>
      </rPr>
      <t>Services</t>
    </r>
    <r>
      <rPr>
        <sz val="11"/>
        <color theme="1"/>
        <rFont val="Lato"/>
        <family val="2"/>
      </rPr>
      <t xml:space="preserve">: Which service is being utilized by a system component (Examples: DHCP, EventLog, Appinfo, WinRM, etc..).
- </t>
    </r>
    <r>
      <rPr>
        <b/>
        <sz val="11"/>
        <color theme="1"/>
        <rFont val="Lato"/>
        <family val="2"/>
      </rPr>
      <t>Purpose</t>
    </r>
    <r>
      <rPr>
        <sz val="11"/>
        <color theme="1"/>
        <rFont val="Lato"/>
        <family val="2"/>
      </rPr>
      <t xml:space="preserve">: The reason (why is it needed/necessary) the service is being used.
- </t>
    </r>
    <r>
      <rPr>
        <b/>
        <sz val="11"/>
        <color theme="1"/>
        <rFont val="Lato"/>
        <family val="2"/>
      </rPr>
      <t>Used By</t>
    </r>
    <r>
      <rPr>
        <sz val="11"/>
        <color theme="1"/>
        <rFont val="Lato"/>
        <family val="2"/>
      </rPr>
      <t>: The organization group that owns and is responsible for the use of the service.</t>
    </r>
  </si>
  <si>
    <r>
      <rPr>
        <b/>
        <sz val="14"/>
        <color rgb="FFA1B18B"/>
        <rFont val="Lato"/>
        <family val="2"/>
      </rPr>
      <t xml:space="preserve">Completing the </t>
    </r>
    <r>
      <rPr>
        <b/>
        <i/>
        <sz val="14"/>
        <color rgb="FFA1B18B"/>
        <rFont val="Lato"/>
        <family val="2"/>
      </rPr>
      <t>8_Interconnections</t>
    </r>
    <r>
      <rPr>
        <b/>
        <sz val="14"/>
        <color rgb="FFA1B18B"/>
        <rFont val="Lato"/>
        <family val="2"/>
      </rPr>
      <t xml:space="preserve"> Worksheet</t>
    </r>
    <r>
      <rPr>
        <b/>
        <sz val="14"/>
        <color theme="1"/>
        <rFont val="Lato"/>
        <family val="2"/>
      </rPr>
      <t xml:space="preserve">
</t>
    </r>
    <r>
      <rPr>
        <sz val="11"/>
        <color theme="1"/>
        <rFont val="Lato"/>
        <family val="2"/>
      </rPr>
      <t xml:space="preserve">The Interconnections worksheet is a list of all of the interconnections with other information systems and if the SP is leveraging authorized information systems within their environment.
Term Definitions/Explanations for the worksheet:
- </t>
    </r>
    <r>
      <rPr>
        <b/>
        <sz val="11"/>
        <color theme="1"/>
        <rFont val="Lato"/>
        <family val="2"/>
      </rPr>
      <t>SP Name</t>
    </r>
    <r>
      <rPr>
        <sz val="11"/>
        <color theme="1"/>
        <rFont val="Lato"/>
        <family val="2"/>
      </rPr>
      <t xml:space="preserve">: Name of the Service Provider that owns the information system being used or being interconnected with the SP's information system being assessed.
- </t>
    </r>
    <r>
      <rPr>
        <b/>
        <sz val="11"/>
        <color theme="1"/>
        <rFont val="Lato"/>
        <family val="2"/>
      </rPr>
      <t>Information System Leverage</t>
    </r>
    <r>
      <rPr>
        <sz val="11"/>
        <color theme="1"/>
        <rFont val="Lato"/>
        <family val="2"/>
      </rPr>
      <t xml:space="preserve">: The name of the information system or product being used or being interconnected withe the SP's information system being assessed.
- </t>
    </r>
    <r>
      <rPr>
        <b/>
        <sz val="11"/>
        <color theme="1"/>
        <rFont val="Lato"/>
        <family val="2"/>
      </rPr>
      <t>Hosting Environment</t>
    </r>
    <r>
      <rPr>
        <sz val="11"/>
        <color theme="1"/>
        <rFont val="Lato"/>
        <family val="2"/>
      </rPr>
      <t xml:space="preserve">: Where the leveraged or interconnected system is being hosted (where the infrastructure for the system is located).
- </t>
    </r>
    <r>
      <rPr>
        <b/>
        <sz val="11"/>
        <color theme="1"/>
        <rFont val="Lato"/>
        <family val="2"/>
      </rPr>
      <t>Authorization Type</t>
    </r>
    <r>
      <rPr>
        <sz val="11"/>
        <color theme="1"/>
        <rFont val="Lato"/>
        <family val="2"/>
      </rPr>
      <t xml:space="preserve">: If authorized, the assessment/assessor the leveraged or interconnected system was authorized by.
- </t>
    </r>
    <r>
      <rPr>
        <b/>
        <sz val="11"/>
        <color theme="1"/>
        <rFont val="Lato"/>
        <family val="2"/>
      </rPr>
      <t>Impact Level</t>
    </r>
    <r>
      <rPr>
        <sz val="11"/>
        <color theme="1"/>
        <rFont val="Lato"/>
        <family val="2"/>
      </rPr>
      <t xml:space="preserve">: The assigned Impact Level of the leverage or interconnected system.
- </t>
    </r>
    <r>
      <rPr>
        <b/>
        <sz val="11"/>
        <color theme="1"/>
        <rFont val="Lato"/>
        <family val="2"/>
      </rPr>
      <t>Data Types</t>
    </r>
    <r>
      <rPr>
        <sz val="11"/>
        <color theme="1"/>
        <rFont val="Lato"/>
        <family val="2"/>
      </rPr>
      <t xml:space="preserve">: The categories of the data being exchanged by the leveraged or interconnected system (Example: Demographic Data).
- </t>
    </r>
    <r>
      <rPr>
        <b/>
        <sz val="11"/>
        <color theme="1"/>
        <rFont val="Lato"/>
        <family val="2"/>
      </rPr>
      <t>Information Being Transmitted</t>
    </r>
    <r>
      <rPr>
        <sz val="11"/>
        <color theme="1"/>
        <rFont val="Lato"/>
        <family val="2"/>
      </rPr>
      <t>: The information fields that is being exchanged with the interconnected system (Example: Name, Address, Birth Date).</t>
    </r>
  </si>
  <si>
    <r>
      <rPr>
        <b/>
        <sz val="14"/>
        <color rgb="FFA1B18B"/>
        <rFont val="Lato"/>
        <family val="2"/>
      </rPr>
      <t>Completing the 9</t>
    </r>
    <r>
      <rPr>
        <b/>
        <i/>
        <sz val="14"/>
        <color rgb="FFA1B18B"/>
        <rFont val="Lato"/>
        <family val="2"/>
      </rPr>
      <t>_CIS Matrix</t>
    </r>
    <r>
      <rPr>
        <b/>
        <sz val="14"/>
        <color rgb="FFA1B18B"/>
        <rFont val="Lato"/>
        <family val="2"/>
      </rPr>
      <t xml:space="preserve"> Worksheet
</t>
    </r>
    <r>
      <rPr>
        <b/>
        <sz val="14"/>
        <color theme="1"/>
        <rFont val="Lato"/>
        <family val="2"/>
      </rPr>
      <t xml:space="preserve">
</t>
    </r>
    <r>
      <rPr>
        <sz val="11"/>
        <color theme="1"/>
        <rFont val="Lato"/>
        <family val="2"/>
      </rPr>
      <t xml:space="preserve">This worksheet is not to be edited. It is automatically populated by formulas based on other worksheets.
</t>
    </r>
  </si>
  <si>
    <r>
      <rPr>
        <b/>
        <sz val="14"/>
        <color rgb="FFA1B18B"/>
        <rFont val="Lato"/>
        <family val="2"/>
      </rPr>
      <t xml:space="preserve">Completing the </t>
    </r>
    <r>
      <rPr>
        <b/>
        <i/>
        <sz val="14"/>
        <color rgb="FFA1B18B"/>
        <rFont val="Lato"/>
        <family val="2"/>
      </rPr>
      <t>10_CRM</t>
    </r>
    <r>
      <rPr>
        <b/>
        <sz val="14"/>
        <color rgb="FFA1B18B"/>
        <rFont val="Lato"/>
        <family val="2"/>
      </rPr>
      <t xml:space="preserve"> Worksheet</t>
    </r>
    <r>
      <rPr>
        <b/>
        <sz val="14"/>
        <color theme="1"/>
        <rFont val="Lato"/>
        <family val="2"/>
      </rPr>
      <t xml:space="preserve">
</t>
    </r>
    <r>
      <rPr>
        <sz val="11"/>
        <color theme="1"/>
        <rFont val="Lato"/>
        <family val="2"/>
      </rPr>
      <t xml:space="preserve">The Control Responsibility Matrix (CRM) distinguishes and details which parties are responsible for which controls. This gives the customer (and assessors) a clear understanding of what the SP is providing vs what the SP expects from the customer.
Term Definitions/Explanations for the worksheet:
- </t>
    </r>
    <r>
      <rPr>
        <b/>
        <sz val="11"/>
        <color theme="1"/>
        <rFont val="Lato"/>
        <family val="2"/>
      </rPr>
      <t>Inherited from the SP</t>
    </r>
    <r>
      <rPr>
        <b/>
        <sz val="14"/>
        <color theme="1"/>
        <rFont val="Lato"/>
        <family val="2"/>
      </rPr>
      <t xml:space="preserve">: </t>
    </r>
    <r>
      <rPr>
        <sz val="11"/>
        <color theme="1"/>
        <rFont val="Lato"/>
        <family val="2"/>
      </rPr>
      <t xml:space="preserve">The Customer is not responsible for meeting the control and inherits the compliance of the control from their Service Provider (Azure, Google Cloud, AWS).
- </t>
    </r>
    <r>
      <rPr>
        <b/>
        <sz val="11"/>
        <color theme="1"/>
        <rFont val="Lato"/>
        <family val="2"/>
      </rPr>
      <t>SP Guidance</t>
    </r>
    <r>
      <rPr>
        <sz val="11"/>
        <color theme="1"/>
        <rFont val="Lato"/>
        <family val="2"/>
      </rPr>
      <t xml:space="preserve">: Guidance from the SP to the customer on what is the </t>
    </r>
    <r>
      <rPr>
        <b/>
        <sz val="11"/>
        <color theme="1"/>
        <rFont val="Lato"/>
        <family val="2"/>
      </rPr>
      <t>customer's responsibility to do</t>
    </r>
    <r>
      <rPr>
        <sz val="11"/>
        <color theme="1"/>
        <rFont val="Lato"/>
        <family val="2"/>
      </rPr>
      <t xml:space="preserve"> in regards to meeting the control.
- </t>
    </r>
    <r>
      <rPr>
        <b/>
        <sz val="11"/>
        <color theme="1"/>
        <rFont val="Lato"/>
        <family val="2"/>
      </rPr>
      <t>SP Services</t>
    </r>
    <r>
      <rPr>
        <sz val="11"/>
        <color theme="1"/>
        <rFont val="Lato"/>
        <family val="2"/>
      </rPr>
      <t xml:space="preserve">: What the SP is providing to the customer so that the </t>
    </r>
    <r>
      <rPr>
        <b/>
        <sz val="11"/>
        <color theme="1"/>
        <rFont val="Lato"/>
        <family val="2"/>
      </rPr>
      <t>customer does not have responsibility</t>
    </r>
    <r>
      <rPr>
        <sz val="11"/>
        <color theme="1"/>
        <rFont val="Lato"/>
        <family val="2"/>
      </rPr>
      <t xml:space="preserve"> in meeting the control.
</t>
    </r>
    <r>
      <rPr>
        <b/>
        <sz val="11"/>
        <color theme="1"/>
        <rFont val="Lato"/>
        <family val="2"/>
      </rPr>
      <t>- IaaS:</t>
    </r>
    <r>
      <rPr>
        <sz val="11"/>
        <color theme="1"/>
        <rFont val="Lato"/>
        <family val="2"/>
      </rPr>
      <t xml:space="preserve"> The capability provided to the consumer is to provision processing, storage, networks, and other fundamental computing resources where the consumer is able to deploy and run arbitrary software, which can include operating systems and applications. The consumer does not manage or control the underlying cloud infrastructure but has control over operating systems, storage, and deployed applications; and possibly limited control of select networking components.
</t>
    </r>
    <r>
      <rPr>
        <b/>
        <sz val="11"/>
        <color theme="1"/>
        <rFont val="Lato"/>
        <family val="2"/>
      </rPr>
      <t xml:space="preserve">- PaaS: </t>
    </r>
    <r>
      <rPr>
        <sz val="11"/>
        <color theme="1"/>
        <rFont val="Lato"/>
        <family val="2"/>
      </rPr>
      <t xml:space="preserve">The capability provided to the consumer is to deploy onto the cloud infrastructure consumer-created or acquired applications created using programming languages, libraries, services, and tools supported by the provider. The consumer does not manage or control the underlying cloud infrastructure including network, servers, operating systems, or storage, but has control over the deployed applications and possibly configuration settings for the application-hosting environment.
</t>
    </r>
    <r>
      <rPr>
        <b/>
        <sz val="11"/>
        <color theme="1"/>
        <rFont val="Lato"/>
        <family val="2"/>
      </rPr>
      <t>- SaaS:</t>
    </r>
    <r>
      <rPr>
        <sz val="11"/>
        <color theme="1"/>
        <rFont val="Lato"/>
        <family val="2"/>
      </rPr>
      <t xml:space="preserve"> The capability provided to the consumer is to use the provider’s applications running on a cloud infrastructure.  The applications are accessible from various client devices through either a thin client interface, or a program interface. The consumer does not manage or control the underlying cloud infrastructure including network, servers, operating systems, storage, or even individual application capabilities, with the possible exception of limited user specific application configuration settings.</t>
    </r>
  </si>
  <si>
    <r>
      <rPr>
        <b/>
        <sz val="14"/>
        <color rgb="FFA1B18B"/>
        <rFont val="Lato"/>
        <family val="2"/>
      </rPr>
      <t xml:space="preserve">Completing the </t>
    </r>
    <r>
      <rPr>
        <b/>
        <i/>
        <sz val="14"/>
        <color rgb="FFA1B18B"/>
        <rFont val="Lato"/>
        <family val="2"/>
      </rPr>
      <t>11_Inventory Workbook</t>
    </r>
    <r>
      <rPr>
        <b/>
        <sz val="14"/>
        <color rgb="FFA1B18B"/>
        <rFont val="Lato"/>
        <family val="2"/>
      </rPr>
      <t xml:space="preserve"> Worksheet</t>
    </r>
    <r>
      <rPr>
        <b/>
        <sz val="14"/>
        <color theme="1"/>
        <rFont val="Lato"/>
        <family val="2"/>
      </rPr>
      <t xml:space="preserve">
</t>
    </r>
    <r>
      <rPr>
        <sz val="11"/>
        <color theme="1"/>
        <rFont val="Lato"/>
        <family val="2"/>
      </rPr>
      <t xml:space="preserve">The Inventory Workbook needs to contain </t>
    </r>
    <r>
      <rPr>
        <b/>
        <sz val="11"/>
        <color theme="1"/>
        <rFont val="Lato"/>
        <family val="2"/>
      </rPr>
      <t>ALL</t>
    </r>
    <r>
      <rPr>
        <sz val="11"/>
        <color theme="1"/>
        <rFont val="Lato"/>
        <family val="2"/>
      </rPr>
      <t xml:space="preserve"> hardware components, software components, IaaS services, and PaaS services comprised in the entire information system. Not every column will be filled out for every row, and "N/A" can be used if the cell won't be filled.
Term Definitions/Explanations for the worksheet:
- </t>
    </r>
    <r>
      <rPr>
        <b/>
        <sz val="11"/>
        <color theme="1"/>
        <rFont val="Lato"/>
        <family val="2"/>
      </rPr>
      <t>All Inventories</t>
    </r>
    <r>
      <rPr>
        <sz val="11"/>
        <color theme="1"/>
        <rFont val="Lato"/>
        <family val="2"/>
      </rPr>
      <t xml:space="preserve">: This section will record every virtual or physical asset within the information system boundary, and the high level details about the asset.
- </t>
    </r>
    <r>
      <rPr>
        <b/>
        <sz val="11"/>
        <color theme="1"/>
        <rFont val="Lato"/>
        <family val="2"/>
      </rPr>
      <t>OS/Infrastructure Inventory</t>
    </r>
    <r>
      <rPr>
        <sz val="11"/>
        <color theme="1"/>
        <rFont val="Lato"/>
        <family val="2"/>
      </rPr>
      <t xml:space="preserve">: This section will record the Operating System information, the Infrastructure information, and the scan information about the asset.
- </t>
    </r>
    <r>
      <rPr>
        <b/>
        <sz val="11"/>
        <color theme="1"/>
        <rFont val="Lato"/>
        <family val="2"/>
      </rPr>
      <t>Software and Database Inventories</t>
    </r>
    <r>
      <rPr>
        <sz val="11"/>
        <color theme="1"/>
        <rFont val="Lato"/>
        <family val="2"/>
      </rPr>
      <t xml:space="preserve">: This section will record </t>
    </r>
    <r>
      <rPr>
        <b/>
        <sz val="11"/>
        <color theme="1"/>
        <rFont val="Lato"/>
        <family val="2"/>
      </rPr>
      <t>ALL</t>
    </r>
    <r>
      <rPr>
        <sz val="11"/>
        <color theme="1"/>
        <rFont val="Lato"/>
        <family val="2"/>
      </rPr>
      <t xml:space="preserve"> software contained on the asset and any database inventories present.
- </t>
    </r>
    <r>
      <rPr>
        <b/>
        <sz val="11"/>
        <color theme="1"/>
        <rFont val="Lato"/>
        <family val="2"/>
      </rPr>
      <t>Any Inventory</t>
    </r>
    <r>
      <rPr>
        <sz val="11"/>
        <color theme="1"/>
        <rFont val="Lato"/>
        <family val="2"/>
      </rPr>
      <t>: This section will record other high level details and offer room for comments.</t>
    </r>
  </si>
  <si>
    <r>
      <rPr>
        <b/>
        <sz val="14"/>
        <color rgb="FFA1B18B"/>
        <rFont val="Lato"/>
        <family val="2"/>
      </rPr>
      <t xml:space="preserve">Completing the </t>
    </r>
    <r>
      <rPr>
        <b/>
        <i/>
        <sz val="14"/>
        <color rgb="FFA1B18B"/>
        <rFont val="Lato"/>
        <family val="2"/>
      </rPr>
      <t>12_Mod Controls</t>
    </r>
    <r>
      <rPr>
        <b/>
        <sz val="14"/>
        <color rgb="FFA1B18B"/>
        <rFont val="Lato"/>
        <family val="2"/>
      </rPr>
      <t xml:space="preserve"> Worksheet</t>
    </r>
    <r>
      <rPr>
        <b/>
        <sz val="14"/>
        <color rgb="FF38A399"/>
        <rFont val="Lato"/>
        <family val="2"/>
      </rPr>
      <t xml:space="preserve">
</t>
    </r>
    <r>
      <rPr>
        <b/>
        <sz val="14"/>
        <color rgb="FF000000"/>
        <rFont val="Lato"/>
        <family val="2"/>
      </rPr>
      <t xml:space="preserve">
</t>
    </r>
    <r>
      <rPr>
        <sz val="11"/>
        <color rgb="FF000000"/>
        <rFont val="Lato"/>
        <family val="2"/>
      </rPr>
      <t xml:space="preserve">The 5_Mod Controls worksheet contains every control that will be in scope for assessment for a </t>
    </r>
    <r>
      <rPr>
        <b/>
        <sz val="11"/>
        <color rgb="FF000000"/>
        <rFont val="Lato"/>
        <family val="2"/>
      </rPr>
      <t>Moderate</t>
    </r>
    <r>
      <rPr>
        <sz val="11"/>
        <color rgb="FF000000"/>
        <rFont val="Lato"/>
        <family val="2"/>
      </rPr>
      <t xml:space="preserve"> system. Each control in scope must be addressed.
The following columns will require a response from the Service Provider: </t>
    </r>
    <r>
      <rPr>
        <i/>
        <sz val="11"/>
        <color rgb="FF000000"/>
        <rFont val="Lato"/>
        <family val="2"/>
      </rPr>
      <t>Control Provider</t>
    </r>
    <r>
      <rPr>
        <sz val="11"/>
        <color rgb="FF000000"/>
        <rFont val="Lato"/>
        <family val="2"/>
      </rPr>
      <t xml:space="preserve">, </t>
    </r>
    <r>
      <rPr>
        <i/>
        <sz val="11"/>
        <color rgb="FF000000"/>
        <rFont val="Lato"/>
        <family val="2"/>
      </rPr>
      <t>Implementation Status</t>
    </r>
    <r>
      <rPr>
        <sz val="11"/>
        <color rgb="FF000000"/>
        <rFont val="Lato"/>
        <family val="2"/>
      </rPr>
      <t xml:space="preserve">, </t>
    </r>
    <r>
      <rPr>
        <i/>
        <sz val="11"/>
        <color rgb="FF000000"/>
        <rFont val="Lato"/>
        <family val="2"/>
      </rPr>
      <t>Fully Inherited from Service Provider</t>
    </r>
    <r>
      <rPr>
        <sz val="11"/>
        <color rgb="FF000000"/>
        <rFont val="Lato"/>
        <family val="2"/>
      </rPr>
      <t xml:space="preserve">, </t>
    </r>
    <r>
      <rPr>
        <i/>
        <sz val="11"/>
        <color rgb="FF000000"/>
        <rFont val="Lato"/>
        <family val="2"/>
      </rPr>
      <t>Service Provider Implementation</t>
    </r>
    <r>
      <rPr>
        <sz val="11"/>
        <color rgb="FF000000"/>
        <rFont val="Lato"/>
        <family val="2"/>
      </rPr>
      <t xml:space="preserve">, and </t>
    </r>
    <r>
      <rPr>
        <i/>
        <sz val="11"/>
        <color rgb="FF000000"/>
        <rFont val="Lato"/>
        <family val="2"/>
      </rPr>
      <t>Control Completed</t>
    </r>
    <r>
      <rPr>
        <sz val="11"/>
        <color rgb="FF000000"/>
        <rFont val="Lato"/>
        <family val="2"/>
      </rPr>
      <t xml:space="preserve">. 
The Service Provider </t>
    </r>
    <r>
      <rPr>
        <b/>
        <sz val="11"/>
        <color rgb="FF000000"/>
        <rFont val="Lato"/>
        <family val="2"/>
      </rPr>
      <t>should be sure to pay close attention to each control description</t>
    </r>
    <r>
      <rPr>
        <sz val="11"/>
        <color rgb="FF000000"/>
        <rFont val="Lato"/>
        <family val="2"/>
      </rPr>
      <t xml:space="preserve"> (the</t>
    </r>
    <r>
      <rPr>
        <i/>
        <sz val="11"/>
        <color rgb="FF000000"/>
        <rFont val="Lato"/>
        <family val="2"/>
      </rPr>
      <t xml:space="preserve"> NIST Control Description</t>
    </r>
    <r>
      <rPr>
        <sz val="11"/>
        <color rgb="FF000000"/>
        <rFont val="Lato"/>
        <family val="2"/>
      </rPr>
      <t xml:space="preserve"> column)</t>
    </r>
    <r>
      <rPr>
        <i/>
        <sz val="11"/>
        <color rgb="FF000000"/>
        <rFont val="Lato"/>
        <family val="2"/>
      </rPr>
      <t xml:space="preserve"> - </t>
    </r>
    <r>
      <rPr>
        <sz val="11"/>
        <color rgb="FF000000"/>
        <rFont val="Lato"/>
        <family val="2"/>
      </rPr>
      <t xml:space="preserve">if the control has multiple parts and sub-parts (for example: part "a", part "d (1)", etc..), each part and sub-part of the control needs to be individually addressed in the </t>
    </r>
    <r>
      <rPr>
        <i/>
        <sz val="11"/>
        <color rgb="FF000000"/>
        <rFont val="Lato"/>
        <family val="2"/>
      </rPr>
      <t>Service Provider Implementation</t>
    </r>
    <r>
      <rPr>
        <sz val="11"/>
        <color rgb="FF000000"/>
        <rFont val="Lato"/>
        <family val="2"/>
      </rPr>
      <t xml:space="preserve"> column to successfully address the control.
An example of this would be AC-2. The Service Provider response in the </t>
    </r>
    <r>
      <rPr>
        <i/>
        <sz val="11"/>
        <color rgb="FF000000"/>
        <rFont val="Lato"/>
        <family val="2"/>
      </rPr>
      <t>Service Provider Implementation</t>
    </r>
    <r>
      <rPr>
        <sz val="11"/>
        <color rgb="FF000000"/>
        <rFont val="Lato"/>
        <family val="2"/>
      </rPr>
      <t xml:space="preserve"> column should be numbered to mirror the control description in the </t>
    </r>
    <r>
      <rPr>
        <i/>
        <sz val="11"/>
        <color rgb="FF000000"/>
        <rFont val="Lato"/>
        <family val="2"/>
      </rPr>
      <t>NIST Control Description</t>
    </r>
    <r>
      <rPr>
        <sz val="11"/>
        <color rgb="FF000000"/>
        <rFont val="Lato"/>
        <family val="2"/>
      </rPr>
      <t xml:space="preserve"> column.
Term Definitions/Explanations for the worksheet:
- </t>
    </r>
    <r>
      <rPr>
        <b/>
        <sz val="11"/>
        <color rgb="FF000000"/>
        <rFont val="Lato"/>
        <family val="2"/>
      </rPr>
      <t>Control Provider</t>
    </r>
    <r>
      <rPr>
        <sz val="11"/>
        <color rgb="FF000000"/>
        <rFont val="Lato"/>
        <family val="2"/>
      </rPr>
      <t xml:space="preserve">: Who is responsible for the control.
- </t>
    </r>
    <r>
      <rPr>
        <b/>
        <sz val="11"/>
        <color rgb="FF000000"/>
        <rFont val="Lato"/>
        <family val="2"/>
      </rPr>
      <t>Implementation Status</t>
    </r>
    <r>
      <rPr>
        <sz val="11"/>
        <color rgb="FF000000"/>
        <rFont val="Lato"/>
        <family val="2"/>
      </rPr>
      <t xml:space="preserve">: Is the control implemented or not.
- </t>
    </r>
    <r>
      <rPr>
        <b/>
        <sz val="11"/>
        <color rgb="FF000000"/>
        <rFont val="Lato"/>
        <family val="2"/>
      </rPr>
      <t>Fully Inherited from Service Provider</t>
    </r>
    <r>
      <rPr>
        <sz val="11"/>
        <color rgb="FF000000"/>
        <rFont val="Lato"/>
        <family val="2"/>
      </rPr>
      <t xml:space="preserve">: The Service Provider's service provider (Azure, Google Cloud, AWS) is fully responsible for compliance and implementation of the control.
- </t>
    </r>
    <r>
      <rPr>
        <b/>
        <sz val="11"/>
        <color rgb="FF000000"/>
        <rFont val="Lato"/>
        <family val="2"/>
      </rPr>
      <t>Service Provider Implementation</t>
    </r>
    <r>
      <rPr>
        <sz val="11"/>
        <color rgb="FF000000"/>
        <rFont val="Lato"/>
        <family val="2"/>
      </rPr>
      <t>: The Service Provider's detailed explanation of how the control is implemented and how the implementation satisfies the control.</t>
    </r>
  </si>
  <si>
    <t>Controls Status</t>
  </si>
  <si>
    <t>Control Family Description</t>
  </si>
  <si>
    <t>Access Control</t>
  </si>
  <si>
    <t>Awareness &amp; Training</t>
  </si>
  <si>
    <t>Audit &amp; Accountability</t>
  </si>
  <si>
    <t>Security Assessment &amp; Authorization</t>
  </si>
  <si>
    <t>Configuration Management</t>
  </si>
  <si>
    <t>Contingency Planning</t>
  </si>
  <si>
    <t>Identification &amp; Authentication</t>
  </si>
  <si>
    <t>Incident Response</t>
  </si>
  <si>
    <t>Maintenance</t>
  </si>
  <si>
    <t>Media Protection</t>
  </si>
  <si>
    <t>Personnel Security</t>
  </si>
  <si>
    <t>Physical &amp; Environmental</t>
  </si>
  <si>
    <t>Planning</t>
  </si>
  <si>
    <t>Risk Assessment</t>
  </si>
  <si>
    <t>System &amp; Services Acquisition</t>
  </si>
  <si>
    <t>Systems &amp; Communications Protection</t>
  </si>
  <si>
    <t>Systems &amp; Information Integrity</t>
  </si>
  <si>
    <t>Supply Chain Risk Management</t>
  </si>
  <si>
    <t xml:space="preserve"> </t>
  </si>
  <si>
    <t>GovRAMP Core</t>
  </si>
  <si>
    <t>AC</t>
  </si>
  <si>
    <t>AT</t>
  </si>
  <si>
    <t>AU</t>
  </si>
  <si>
    <t>CA</t>
  </si>
  <si>
    <t>CM</t>
  </si>
  <si>
    <t>CP</t>
  </si>
  <si>
    <t>IA</t>
  </si>
  <si>
    <t>IR</t>
  </si>
  <si>
    <t>MA</t>
  </si>
  <si>
    <t>MP</t>
  </si>
  <si>
    <t xml:space="preserve">PS </t>
  </si>
  <si>
    <t>PE</t>
  </si>
  <si>
    <t>PL</t>
  </si>
  <si>
    <t>RA</t>
  </si>
  <si>
    <t>SA</t>
  </si>
  <si>
    <t>SC</t>
  </si>
  <si>
    <t>SI</t>
  </si>
  <si>
    <t>SR</t>
  </si>
  <si>
    <t>Core (Total)</t>
  </si>
  <si>
    <t>Core (Incomplete)</t>
  </si>
  <si>
    <t>Individual Control Family Completion %</t>
  </si>
  <si>
    <t>GovRAMP Ready</t>
  </si>
  <si>
    <t>Moderate Impact Ready (Total)</t>
  </si>
  <si>
    <t>Moderate Impact Ready (Incomplete)</t>
  </si>
  <si>
    <t>GovRAMP Authorized</t>
  </si>
  <si>
    <t>Moderate Impact Authorized (Total)</t>
  </si>
  <si>
    <t>Moderate Impact Authorized (Incomplete)</t>
  </si>
  <si>
    <t>CONTROLS OVERALL COMPLETION</t>
  </si>
  <si>
    <t>Package Status</t>
  </si>
  <si>
    <t>SSP Attachment Description</t>
  </si>
  <si>
    <t>SSP - 1</t>
  </si>
  <si>
    <t>SSP - 2</t>
  </si>
  <si>
    <t>SSP - 3</t>
  </si>
  <si>
    <t>SSP - 4</t>
  </si>
  <si>
    <t>SSP -5</t>
  </si>
  <si>
    <t>SSP - 6</t>
  </si>
  <si>
    <t>SSP - 7</t>
  </si>
  <si>
    <t>SSP - 8</t>
  </si>
  <si>
    <t>Status</t>
  </si>
  <si>
    <t>GovRAMP Documentation</t>
  </si>
  <si>
    <t>Folder Structure</t>
  </si>
  <si>
    <t>Folder Name</t>
  </si>
  <si>
    <t>GovRAMP Template Required</t>
  </si>
  <si>
    <t>Completed</t>
  </si>
  <si>
    <t>Notes</t>
  </si>
  <si>
    <t>1_OCM</t>
  </si>
  <si>
    <t>Operational Controls Matrix (OCM)</t>
  </si>
  <si>
    <t>Yes</t>
  </si>
  <si>
    <t>No</t>
  </si>
  <si>
    <t>2_Diagrams</t>
  </si>
  <si>
    <t>Diagrams</t>
  </si>
  <si>
    <t>3_Policies</t>
  </si>
  <si>
    <t>Information system policy documents</t>
  </si>
  <si>
    <t>4_Procedures</t>
  </si>
  <si>
    <t>Information system procedure documents</t>
  </si>
  <si>
    <t>5_User Guide</t>
  </si>
  <si>
    <t>Procedure (GR Template)</t>
  </si>
  <si>
    <t>6_Rules of Behavior</t>
  </si>
  <si>
    <t>Rules of behavior/acceptable use</t>
  </si>
  <si>
    <t>7_Plans Catalog</t>
  </si>
  <si>
    <t>Information System Contingency Plan, Incident Response Plan, Change Management Plan, Supply Chain Risk Management Plan</t>
  </si>
  <si>
    <t>8_Continuous Monitoring Matrix</t>
  </si>
  <si>
    <t>Monthly continuous monitoring reporting template</t>
  </si>
  <si>
    <t>GovRAMP System Security Plan (SSP)</t>
  </si>
  <si>
    <t>System Information</t>
  </si>
  <si>
    <t>Revision History</t>
  </si>
  <si>
    <t>Service Provider Name</t>
  </si>
  <si>
    <t>Information System Name</t>
  </si>
  <si>
    <t>Impact Level</t>
  </si>
  <si>
    <t>Moderate</t>
  </si>
  <si>
    <t>GovRAMP Package ID</t>
  </si>
  <si>
    <t>(PMO to assign after Ready/Authorized)</t>
  </si>
  <si>
    <t>Operational Status</t>
  </si>
  <si>
    <t>Cloud Service Model</t>
  </si>
  <si>
    <t>Cloud Deployment Model</t>
  </si>
  <si>
    <t>Digital Identity Level Selection</t>
  </si>
  <si>
    <t>Level 2: AAL2_IAL2_FAL2</t>
  </si>
  <si>
    <t>Authorization Path</t>
  </si>
  <si>
    <t>Identification of Cloud Service Provider</t>
  </si>
  <si>
    <t>Organization Name</t>
  </si>
  <si>
    <t>Street Address</t>
  </si>
  <si>
    <t>Suite/Room/Building</t>
  </si>
  <si>
    <t>City, State, Zip</t>
  </si>
  <si>
    <t>Information System Owner</t>
  </si>
  <si>
    <t>Name</t>
  </si>
  <si>
    <t>Title</t>
  </si>
  <si>
    <t>Company/Organization</t>
  </si>
  <si>
    <t>Address</t>
  </si>
  <si>
    <t>Phone Number</t>
  </si>
  <si>
    <t>Email Address</t>
  </si>
  <si>
    <t>Internal Authorizing Official</t>
  </si>
  <si>
    <t>Security Responsibility</t>
  </si>
  <si>
    <t>Organization that Prepared this Document</t>
  </si>
  <si>
    <t>System Description</t>
  </si>
  <si>
    <t>General System Description: Provide a description of all services and features that are included as part of this service offering and within the authorization boundary. The description should only include those items inside the authorization boundary that have been independent assessor (IA) tested as part of this assessment. Keep in mind the following:
   • A service description should incorporate the functional characteristics of a service offering. 
   • A service description should not include marketing language and is not meant to be a place where a company should be promoting or showcasing company accomplishments.
   • A service description should provide a representation of the services, features or components that have been tested and accredited as part of a Service Provider's authorization boundary.</t>
  </si>
  <si>
    <t>Separation of Duties Matrix</t>
  </si>
  <si>
    <t>Permissions Description</t>
  </si>
  <si>
    <t>Input Role Here</t>
  </si>
  <si>
    <t>Input Permissions Here</t>
  </si>
  <si>
    <t>X</t>
  </si>
  <si>
    <t>Diagram Narrative</t>
  </si>
  <si>
    <t>Authorization Boundary Diagram Narrative</t>
  </si>
  <si>
    <t>File Attachment Name Here</t>
  </si>
  <si>
    <t>Provide a brief description of your system boundary. Please see the GovRAMP Authorization Boundary Guidance document for requirements.</t>
  </si>
  <si>
    <t>Network Diagram Narrative</t>
  </si>
  <si>
    <t>Provide a brief description of your system network diagram. Please see the GovRAMP Authorization Boundary Guidance document for requirements.</t>
  </si>
  <si>
    <t>Data Flow Diagram Narrative</t>
  </si>
  <si>
    <t>Provide a thorough description of your system data flows. This should include communication protocols, encryption types, authentication methods, and external service communications. Please see the GovRAMP Authorization Boundary Guidance document for requirements.</t>
  </si>
  <si>
    <t>List the service names, port numbers, and transport protocols enabled in your system. Ensure that the services, ports, and protocols match the data collected in the rest of this document.</t>
  </si>
  <si>
    <t>Ports, Protocols and Services</t>
  </si>
  <si>
    <t>Port Number</t>
  </si>
  <si>
    <t>TCP/UDP</t>
  </si>
  <si>
    <t>Services</t>
  </si>
  <si>
    <t>Purpose</t>
  </si>
  <si>
    <t>Used By</t>
  </si>
  <si>
    <t>System Interconnections and Leveraged Services</t>
  </si>
  <si>
    <t>Interconnections</t>
  </si>
  <si>
    <t>Leveraged SP Name</t>
  </si>
  <si>
    <t>Leveraged Information System</t>
  </si>
  <si>
    <t>Connection Details</t>
  </si>
  <si>
    <t>Hosting Environment</t>
  </si>
  <si>
    <t>Data Types</t>
  </si>
  <si>
    <t>Information Being Transmitted</t>
  </si>
  <si>
    <t>Port or Circuit Numbers</t>
  </si>
  <si>
    <t>GovRAMP/FedRAMP ID</t>
  </si>
  <si>
    <t>Assessment Type</t>
  </si>
  <si>
    <t>Company Name</t>
  </si>
  <si>
    <t>Interconnected System/Service Name</t>
  </si>
  <si>
    <t>How/Where are the connections made</t>
  </si>
  <si>
    <t>Where the interconnected system/services is hosted</t>
  </si>
  <si>
    <t>Ex: PII, PHI, etc.</t>
  </si>
  <si>
    <t>Ex: email, address, SSN, etc.</t>
  </si>
  <si>
    <t>TCP/UDP ###</t>
  </si>
  <si>
    <t>List ID Number</t>
  </si>
  <si>
    <t>Choose from drop-down list</t>
  </si>
  <si>
    <t>This worksheet is not to be edited. It is automatically populated by formulas based on other worksheets.</t>
  </si>
  <si>
    <t>GovRAMP Control Implementation Summary Worksheet</t>
  </si>
  <si>
    <t xml:space="preserve">Count
</t>
  </si>
  <si>
    <t xml:space="preserve">SORT ID
</t>
  </si>
  <si>
    <t>Control Provider</t>
  </si>
  <si>
    <t>Implementation Status</t>
  </si>
  <si>
    <t>Fully Inherited from Service  Provider</t>
  </si>
  <si>
    <t>AC-01</t>
  </si>
  <si>
    <t>AC-02</t>
  </si>
  <si>
    <t>AC-02 (01)</t>
  </si>
  <si>
    <t>AC-02 (02)</t>
  </si>
  <si>
    <t>AC-02 (03)</t>
  </si>
  <si>
    <t>AC-02 (04)</t>
  </si>
  <si>
    <t>AC-02 (05)</t>
  </si>
  <si>
    <t>AC-02 (07)</t>
  </si>
  <si>
    <t>AC-02 (09)</t>
  </si>
  <si>
    <t>AC-02 (12)</t>
  </si>
  <si>
    <t>AC-02 (13)</t>
  </si>
  <si>
    <t>AC-03</t>
  </si>
  <si>
    <t>AC-04</t>
  </si>
  <si>
    <t>AC-04 (21)</t>
  </si>
  <si>
    <t>AC-05</t>
  </si>
  <si>
    <t>AC-06</t>
  </si>
  <si>
    <t>AC-06 (01)</t>
  </si>
  <si>
    <t>AC-06 (02)</t>
  </si>
  <si>
    <t>AC-06 (05)</t>
  </si>
  <si>
    <t>AC-06 (07)</t>
  </si>
  <si>
    <t>AC-06 (09)</t>
  </si>
  <si>
    <t>AC-06 (10)</t>
  </si>
  <si>
    <t>AC-07</t>
  </si>
  <si>
    <t>AC-08</t>
  </si>
  <si>
    <t>AC-11</t>
  </si>
  <si>
    <t>AC-11 (01)</t>
  </si>
  <si>
    <t>AC-12</t>
  </si>
  <si>
    <t>AC-14</t>
  </si>
  <si>
    <t>AC-17</t>
  </si>
  <si>
    <t>AC-17 (01)</t>
  </si>
  <si>
    <t>AC-17 (02)</t>
  </si>
  <si>
    <t>AC-17 (03)</t>
  </si>
  <si>
    <t>AC-17 (04)</t>
  </si>
  <si>
    <t>AC-18</t>
  </si>
  <si>
    <t>AC-18 (01)</t>
  </si>
  <si>
    <t>AC-18 (03)</t>
  </si>
  <si>
    <t>AC-19</t>
  </si>
  <si>
    <t>AC-19 (05)</t>
  </si>
  <si>
    <t>AC-20</t>
  </si>
  <si>
    <t>AC-20 (01)</t>
  </si>
  <si>
    <t>AC-20 (02)</t>
  </si>
  <si>
    <t>AC-21</t>
  </si>
  <si>
    <t>AC-22</t>
  </si>
  <si>
    <t>AT-01</t>
  </si>
  <si>
    <t>AT-02</t>
  </si>
  <si>
    <t>AT-02 (02)</t>
  </si>
  <si>
    <t>AT-02 (03)</t>
  </si>
  <si>
    <t>AT-03</t>
  </si>
  <si>
    <t>AT-04</t>
  </si>
  <si>
    <t>AU-01</t>
  </si>
  <si>
    <t>AU-02</t>
  </si>
  <si>
    <t>AU-03</t>
  </si>
  <si>
    <t>AU-03 (01)</t>
  </si>
  <si>
    <t>AU-04</t>
  </si>
  <si>
    <t>AU-05</t>
  </si>
  <si>
    <t>AU-06</t>
  </si>
  <si>
    <t>AU-06 (01)</t>
  </si>
  <si>
    <t>AU-06 (03)</t>
  </si>
  <si>
    <t>AU-07</t>
  </si>
  <si>
    <t>AU-07 (01)</t>
  </si>
  <si>
    <t>AU-08</t>
  </si>
  <si>
    <t>AU-09</t>
  </si>
  <si>
    <t>AU-09 (04)</t>
  </si>
  <si>
    <t>AU-11</t>
  </si>
  <si>
    <t>AU-12</t>
  </si>
  <si>
    <t>CA-01</t>
  </si>
  <si>
    <t>CA-02</t>
  </si>
  <si>
    <t>CA-02 (01)</t>
  </si>
  <si>
    <t>CA-02 (03)</t>
  </si>
  <si>
    <t>CA-03</t>
  </si>
  <si>
    <t>CA-05</t>
  </si>
  <si>
    <t>CA-06</t>
  </si>
  <si>
    <t>CA-07</t>
  </si>
  <si>
    <t>CA-07 (01)</t>
  </si>
  <si>
    <t>CA-07 (04)</t>
  </si>
  <si>
    <t>CA-08</t>
  </si>
  <si>
    <t>CA-08 (01)</t>
  </si>
  <si>
    <t>CA-09</t>
  </si>
  <si>
    <t>CM-01</t>
  </si>
  <si>
    <t>CM-02</t>
  </si>
  <si>
    <t>CM-02 (02)</t>
  </si>
  <si>
    <t>CM-02 (03)</t>
  </si>
  <si>
    <t>CM-02 (07)</t>
  </si>
  <si>
    <t>CM-03</t>
  </si>
  <si>
    <t>CM-03 (02)</t>
  </si>
  <si>
    <t>CM-03 (04)</t>
  </si>
  <si>
    <t>CM-04</t>
  </si>
  <si>
    <t>CM-04 (02)</t>
  </si>
  <si>
    <t>CM-05</t>
  </si>
  <si>
    <t>CM-05 (01)</t>
  </si>
  <si>
    <t>CM-05 (05)</t>
  </si>
  <si>
    <t>CM-06</t>
  </si>
  <si>
    <t>CM-06 (01)</t>
  </si>
  <si>
    <t>CM-07</t>
  </si>
  <si>
    <t>CM-07 (01)</t>
  </si>
  <si>
    <t>CM-07 (02)</t>
  </si>
  <si>
    <t>CM-07 (05)</t>
  </si>
  <si>
    <t>CM-08</t>
  </si>
  <si>
    <t>CM-08 (01)</t>
  </si>
  <si>
    <t>CM-08 (03)</t>
  </si>
  <si>
    <t>CM-09</t>
  </si>
  <si>
    <t>CM-10</t>
  </si>
  <si>
    <t>CM-11</t>
  </si>
  <si>
    <t>CM-12</t>
  </si>
  <si>
    <t>CM-12 (01)</t>
  </si>
  <si>
    <t>CP-01</t>
  </si>
  <si>
    <t>CP-02</t>
  </si>
  <si>
    <t>CP-02 (01)</t>
  </si>
  <si>
    <t>CP-02 (03)</t>
  </si>
  <si>
    <t>CP-02 (08)</t>
  </si>
  <si>
    <t>CP-03</t>
  </si>
  <si>
    <t>CP-04</t>
  </si>
  <si>
    <t>CP-04 (01)</t>
  </si>
  <si>
    <t>CP-06</t>
  </si>
  <si>
    <t>CP-06 (01)</t>
  </si>
  <si>
    <t>CP-06 (03)</t>
  </si>
  <si>
    <t>CP-07</t>
  </si>
  <si>
    <t>CP-07 (01)</t>
  </si>
  <si>
    <t>CP-07 (02)</t>
  </si>
  <si>
    <t>CP-07 (03)</t>
  </si>
  <si>
    <t>CP-08</t>
  </si>
  <si>
    <t>CP-08 (01)</t>
  </si>
  <si>
    <t>CP-08 (02)</t>
  </si>
  <si>
    <t>CP-09</t>
  </si>
  <si>
    <t>CP-09 (01)</t>
  </si>
  <si>
    <t>CP-09 (08)</t>
  </si>
  <si>
    <t>CP-10</t>
  </si>
  <si>
    <t>CP-10 (02)</t>
  </si>
  <si>
    <t>IA-01</t>
  </si>
  <si>
    <t>IA-02</t>
  </si>
  <si>
    <t>IA-02 (01)</t>
  </si>
  <si>
    <t>IA-02 (02)</t>
  </si>
  <si>
    <t>IA-02 (05)</t>
  </si>
  <si>
    <t>IA-02 (06)</t>
  </si>
  <si>
    <t>IA-02 (08)</t>
  </si>
  <si>
    <t>IA-03</t>
  </si>
  <si>
    <t>IA-04</t>
  </si>
  <si>
    <t>IA-04 (04)</t>
  </si>
  <si>
    <t>IA-05</t>
  </si>
  <si>
    <t>IA-05 (01)</t>
  </si>
  <si>
    <t>IA-05 (02)</t>
  </si>
  <si>
    <t>IA-05 (06)</t>
  </si>
  <si>
    <t>IA-05 (07)</t>
  </si>
  <si>
    <t>IA-06</t>
  </si>
  <si>
    <t>IA-07</t>
  </si>
  <si>
    <t>IA-08</t>
  </si>
  <si>
    <t>IA-08 (02)</t>
  </si>
  <si>
    <t>IA-08 (04)</t>
  </si>
  <si>
    <t>IA-11</t>
  </si>
  <si>
    <t>IA-12</t>
  </si>
  <si>
    <t>IA-12 (02)</t>
  </si>
  <si>
    <t>IA-12 (03)</t>
  </si>
  <si>
    <t>IA-12 (05)</t>
  </si>
  <si>
    <t>IR-01</t>
  </si>
  <si>
    <t>IR-02</t>
  </si>
  <si>
    <t>IR-03</t>
  </si>
  <si>
    <t>IR-03 (02)</t>
  </si>
  <si>
    <t>IR-04</t>
  </si>
  <si>
    <t>IR-04 (01)</t>
  </si>
  <si>
    <t>IR-05</t>
  </si>
  <si>
    <t>IR-06</t>
  </si>
  <si>
    <t>IR-06 (01)</t>
  </si>
  <si>
    <t>IR-06 (03)</t>
  </si>
  <si>
    <t>IR-07</t>
  </si>
  <si>
    <t>IR-07 (01)</t>
  </si>
  <si>
    <t>IR-08</t>
  </si>
  <si>
    <t>IR-09</t>
  </si>
  <si>
    <t>IR-09 (02)</t>
  </si>
  <si>
    <t>IR-09 (03)</t>
  </si>
  <si>
    <t>IR-09 (04)</t>
  </si>
  <si>
    <t>MA-01</t>
  </si>
  <si>
    <t>MA-02</t>
  </si>
  <si>
    <t>MA-03</t>
  </si>
  <si>
    <t>MA-03 (01)</t>
  </si>
  <si>
    <t>MA-03 (02)</t>
  </si>
  <si>
    <t>MA-03 (03)</t>
  </si>
  <si>
    <t>MA-04</t>
  </si>
  <si>
    <t>MA-05</t>
  </si>
  <si>
    <t>MA-05 (01)</t>
  </si>
  <si>
    <t>MA-06</t>
  </si>
  <si>
    <t>MP-01</t>
  </si>
  <si>
    <t>MP-02</t>
  </si>
  <si>
    <t>MP-03</t>
  </si>
  <si>
    <t>MP-04</t>
  </si>
  <si>
    <t>MP-05</t>
  </si>
  <si>
    <t>MP-06</t>
  </si>
  <si>
    <t>MP-07</t>
  </si>
  <si>
    <t>PE-01</t>
  </si>
  <si>
    <t>PE-02</t>
  </si>
  <si>
    <t>PE-03</t>
  </si>
  <si>
    <t>PE-04</t>
  </si>
  <si>
    <t>PE-05</t>
  </si>
  <si>
    <t>PE-06</t>
  </si>
  <si>
    <t>PE-06 (01)</t>
  </si>
  <si>
    <t>PE-08</t>
  </si>
  <si>
    <t>PE-09</t>
  </si>
  <si>
    <t>PE-10</t>
  </si>
  <si>
    <t>PE-11</t>
  </si>
  <si>
    <t>PE-12</t>
  </si>
  <si>
    <t>PE-13</t>
  </si>
  <si>
    <t>PE-13 (01)</t>
  </si>
  <si>
    <t>PE-13 (02)</t>
  </si>
  <si>
    <t>PE-14</t>
  </si>
  <si>
    <t>PE-15</t>
  </si>
  <si>
    <t>PE-16</t>
  </si>
  <si>
    <t>PE-17</t>
  </si>
  <si>
    <t>PL-01</t>
  </si>
  <si>
    <t>PL-02</t>
  </si>
  <si>
    <t>PL-04</t>
  </si>
  <si>
    <t>PL-04 (01)</t>
  </si>
  <si>
    <t>PL-08</t>
  </si>
  <si>
    <t>PL-10</t>
  </si>
  <si>
    <t>PL-11</t>
  </si>
  <si>
    <t>PS-01</t>
  </si>
  <si>
    <t>PS-02</t>
  </si>
  <si>
    <t>PS-03</t>
  </si>
  <si>
    <t>PS-03 (03)</t>
  </si>
  <si>
    <t>PS-04</t>
  </si>
  <si>
    <t>PS-05</t>
  </si>
  <si>
    <t>PS-06</t>
  </si>
  <si>
    <t>PS-07</t>
  </si>
  <si>
    <t>PS-08</t>
  </si>
  <si>
    <t>PS-09</t>
  </si>
  <si>
    <t>RA-01</t>
  </si>
  <si>
    <t>RA-02</t>
  </si>
  <si>
    <t>RA-03</t>
  </si>
  <si>
    <t>RA-03 (01)</t>
  </si>
  <si>
    <t>RA-05</t>
  </si>
  <si>
    <t>RA-05 (02)</t>
  </si>
  <si>
    <t>RA-05 (03)</t>
  </si>
  <si>
    <t>RA-05 (05)</t>
  </si>
  <si>
    <t>RA-05 (11)</t>
  </si>
  <si>
    <t>RA-07</t>
  </si>
  <si>
    <t>RA-09</t>
  </si>
  <si>
    <t>SA-01</t>
  </si>
  <si>
    <t>SA-02</t>
  </si>
  <si>
    <t>SA-03</t>
  </si>
  <si>
    <t>SA-04</t>
  </si>
  <si>
    <t>SA-04 (01)</t>
  </si>
  <si>
    <t>SA-04 (02)</t>
  </si>
  <si>
    <t>SA-04 (09)</t>
  </si>
  <si>
    <t>SA-05</t>
  </si>
  <si>
    <t>SA-08</t>
  </si>
  <si>
    <t>SA-09</t>
  </si>
  <si>
    <t>SA-09 (01)</t>
  </si>
  <si>
    <t>SA-09 (02)</t>
  </si>
  <si>
    <t>SA-09 (05)</t>
  </si>
  <si>
    <t>SA-10</t>
  </si>
  <si>
    <t>SA-11</t>
  </si>
  <si>
    <t>SA-11 (01)</t>
  </si>
  <si>
    <t>SA-11 (02)</t>
  </si>
  <si>
    <t>SA-15</t>
  </si>
  <si>
    <t>SA-15 (03)</t>
  </si>
  <si>
    <t>SA-22</t>
  </si>
  <si>
    <t>SC-01</t>
  </si>
  <si>
    <t>SC-02</t>
  </si>
  <si>
    <t>SC-04</t>
  </si>
  <si>
    <t>SC-05</t>
  </si>
  <si>
    <t>SC-07</t>
  </si>
  <si>
    <t>SC-07 (03)</t>
  </si>
  <si>
    <t>SC-07 (04)</t>
  </si>
  <si>
    <t>SC-07 (05)</t>
  </si>
  <si>
    <t>SC-07 (07)</t>
  </si>
  <si>
    <t>SC-07 (08)</t>
  </si>
  <si>
    <t>SC-07 (12)</t>
  </si>
  <si>
    <t>SC-07 (18)</t>
  </si>
  <si>
    <t>SC-08</t>
  </si>
  <si>
    <t>SC-08 (01)</t>
  </si>
  <si>
    <t>SC-10</t>
  </si>
  <si>
    <t>SC-12</t>
  </si>
  <si>
    <t>SC-13</t>
  </si>
  <si>
    <t>SC-15</t>
  </si>
  <si>
    <t>SC-17</t>
  </si>
  <si>
    <t>SC-18</t>
  </si>
  <si>
    <t>SC-20</t>
  </si>
  <si>
    <t>SC-21</t>
  </si>
  <si>
    <t>SC-22</t>
  </si>
  <si>
    <t>SC-23</t>
  </si>
  <si>
    <t>SC-28</t>
  </si>
  <si>
    <t>SC-28 (01)</t>
  </si>
  <si>
    <t>SC-39</t>
  </si>
  <si>
    <t>SC-45</t>
  </si>
  <si>
    <t>SC-45 (01)</t>
  </si>
  <si>
    <t>SI-01</t>
  </si>
  <si>
    <t>SI-02</t>
  </si>
  <si>
    <t>SI-02 (02)</t>
  </si>
  <si>
    <t>SI-02 (03)</t>
  </si>
  <si>
    <t>SI-03</t>
  </si>
  <si>
    <t>SI-04</t>
  </si>
  <si>
    <t>SI-04 (01)</t>
  </si>
  <si>
    <t>SI-04 (02)</t>
  </si>
  <si>
    <t>SI-04 (04)</t>
  </si>
  <si>
    <t>SI-04 (05)</t>
  </si>
  <si>
    <t>SI-04 (16)</t>
  </si>
  <si>
    <t>SI-04 (18)</t>
  </si>
  <si>
    <t>SI-04 (23)</t>
  </si>
  <si>
    <t>SI-05</t>
  </si>
  <si>
    <t>SI-06</t>
  </si>
  <si>
    <t>SI-07</t>
  </si>
  <si>
    <t>SI-07 (01)</t>
  </si>
  <si>
    <t>SI-07 (07)</t>
  </si>
  <si>
    <t>SI-08</t>
  </si>
  <si>
    <t>SI-08 (02)</t>
  </si>
  <si>
    <t>SI-10</t>
  </si>
  <si>
    <t>SI-11</t>
  </si>
  <si>
    <t>SI-12</t>
  </si>
  <si>
    <t>SI-16</t>
  </si>
  <si>
    <t>SR-01</t>
  </si>
  <si>
    <t>SR-02</t>
  </si>
  <si>
    <t>SR-02 (01)</t>
  </si>
  <si>
    <t>SR-03</t>
  </si>
  <si>
    <t>SR-05</t>
  </si>
  <si>
    <t>SR-06</t>
  </si>
  <si>
    <t>SR-08</t>
  </si>
  <si>
    <t>SR-10</t>
  </si>
  <si>
    <t>SR-11</t>
  </si>
  <si>
    <t>SR-11 (01)</t>
  </si>
  <si>
    <t>SR-11 (02)</t>
  </si>
  <si>
    <t>SR-12</t>
  </si>
  <si>
    <r>
      <t xml:space="preserve">The Control Responsibility Matrix (CRM) distinguishes and details which parties are responsible for which controls. This gives the customer (and assessors) a clear understanding of what the SP is providing vs what the SP expects from the customer. Please see the </t>
    </r>
    <r>
      <rPr>
        <i/>
        <sz val="12"/>
        <color theme="1"/>
        <rFont val="Lato"/>
        <family val="2"/>
      </rPr>
      <t>Instructions</t>
    </r>
    <r>
      <rPr>
        <sz val="12"/>
        <color theme="1"/>
        <rFont val="Lato"/>
        <family val="2"/>
      </rPr>
      <t xml:space="preserve"> tab for more detail.</t>
    </r>
  </si>
  <si>
    <t>GovRAMP Control Responsibility Matrix</t>
  </si>
  <si>
    <t>Inherited from SP</t>
  </si>
  <si>
    <t>SP Guidance</t>
  </si>
  <si>
    <t>SP Services</t>
  </si>
  <si>
    <t>IaaS</t>
  </si>
  <si>
    <t>PaaS</t>
  </si>
  <si>
    <t>SaaS</t>
  </si>
  <si>
    <r>
      <t xml:space="preserve">The Inventory Workbook needs to contain ALL hardware components, software components, IaaS services, and PaaS services comprised in the entire information system. Not every column will be filled out for every row, and "N/A" can be used if the cell won't be filled. Please see the </t>
    </r>
    <r>
      <rPr>
        <i/>
        <sz val="11"/>
        <color theme="1"/>
        <rFont val="Lato"/>
        <family val="2"/>
      </rPr>
      <t xml:space="preserve">Instructions </t>
    </r>
    <r>
      <rPr>
        <sz val="11"/>
        <color theme="1"/>
        <rFont val="Lato"/>
        <family val="2"/>
      </rPr>
      <t>tab for more detail.</t>
    </r>
  </si>
  <si>
    <t>All Inventories</t>
  </si>
  <si>
    <t>OS/Infrastructure Inventory</t>
  </si>
  <si>
    <t>Software and Database Inventories</t>
  </si>
  <si>
    <t>Any Inventory</t>
  </si>
  <si>
    <t>UNIQUE ASSET IDENTIFIER</t>
  </si>
  <si>
    <t>IPv4 or IPv6
Address</t>
  </si>
  <si>
    <t>Virtual</t>
  </si>
  <si>
    <t>Public</t>
  </si>
  <si>
    <t>DNS Name or URL</t>
  </si>
  <si>
    <t>NetBIOS Name</t>
  </si>
  <si>
    <t>MAC Address</t>
  </si>
  <si>
    <t>Authenticated Scan</t>
  </si>
  <si>
    <t>Baseline Configuration Name</t>
  </si>
  <si>
    <t>OS Name and Version</t>
  </si>
  <si>
    <t>Location</t>
  </si>
  <si>
    <t>Asset Type</t>
  </si>
  <si>
    <t>Hardware Make/Model</t>
  </si>
  <si>
    <t>In Latest Scan</t>
  </si>
  <si>
    <t>Software/ Database Vendor</t>
  </si>
  <si>
    <t>Software/ Database Name &amp; Version</t>
  </si>
  <si>
    <t>Patch Level</t>
  </si>
  <si>
    <t>Function</t>
  </si>
  <si>
    <t>Comments</t>
  </si>
  <si>
    <t>Serial #/Asset Tag#</t>
  </si>
  <si>
    <t>VLAN/
Network ID</t>
  </si>
  <si>
    <t>System Administrator/ Owner</t>
  </si>
  <si>
    <t>Application Administrator/ Owner</t>
  </si>
  <si>
    <t>Must be unique.
Mandatory for all inventory records.</t>
  </si>
  <si>
    <t>For entries with multiple IP addresses, use (Alt, Enter):
172.16.0.2
172.16.0.3
Mandatory for all inventory records.</t>
  </si>
  <si>
    <t xml:space="preserve">Yes or No.
Mandatory for OS/Infrastructure.  Containers, Software, and Database. </t>
  </si>
  <si>
    <t xml:space="preserve">Yes or No.
Mandatory for OS/Infrastructure. Containers, Software, and Database. </t>
  </si>
  <si>
    <t>Valid DNS name or URL.
Optional, unless used as Identifier in vulnerability scans or security assessments.</t>
  </si>
  <si>
    <t>Valid NetBIOS name.
Optional, unless used as Identifier in vulnerability scans or security assessments.</t>
  </si>
  <si>
    <t>Valid MAC Address.
Optional, unless used as Identifier in vulnerability scans or security assessments.</t>
  </si>
  <si>
    <t xml:space="preserve">Yes or No.
Mandatory for OS/Infrastructure, Containers.  Leave blank for Software and Database. </t>
  </si>
  <si>
    <t>Name of the applicable Security Technical Implementation Guide(s) (STIGs), Center for Internet Security (CIS) Level 2 Benchmark(s), or relevant hardening benchmark(s).
Mandatory for all assets/components.</t>
  </si>
  <si>
    <t xml:space="preserve">Operating System Name and Version running on the asset.
Mandatory for OS/Infrastructure, Containers.  Leave blank for Software and Database. </t>
  </si>
  <si>
    <t xml:space="preserve">Valid locations for  CSP infrastructure.
Optional for OS/Infrastructure. Leave blank for Containers, Software and Database. </t>
  </si>
  <si>
    <t xml:space="preserve">Do not use vendor or product names which should go in Columns M (for hardware) or Columns O-P for software or database.
Mandatory for OS/Infrastructure, Containers.  Leave blank for Software and Database. </t>
  </si>
  <si>
    <t xml:space="preserve">Name of the hardware product and model.
Mandatory for OS/Infrastructure, Containers.  Leave blank for Software and Database. </t>
  </si>
  <si>
    <t xml:space="preserve">Name of Container, Software or Database vendor. (If open source, enter "Open Source")
Mandatory for Software and Database. Leave blank for OS/Infrastructure. </t>
  </si>
  <si>
    <t xml:space="preserve">Name of Software or Database product and version number.
Mandatory for Software or Database. Leave blank for OS/Infrastructure. </t>
  </si>
  <si>
    <t>Patch version number.
Optional if applicable.  Otherwise, leave blank.</t>
  </si>
  <si>
    <t>The function provided by the component for the system.
Mandatory for all assets/components</t>
  </si>
  <si>
    <t xml:space="preserve">Any additional information that could be useful to the reviewer.
Optional for OS/Infrastructure, Containers, Software and Database. </t>
  </si>
  <si>
    <t xml:space="preserve">Product serial number or internal asset tag #. 
Optional for OS/Infrastructure. Leave blank for Containers, Software and Database. </t>
  </si>
  <si>
    <t xml:space="preserve">Virtual LAN or Network ID.
Optional for OS/Infrastructure. Leave blank for Containers, Software and Database. </t>
  </si>
  <si>
    <t>Name or role of the system administrator or owner.
Mandatory for all assets/components</t>
  </si>
  <si>
    <t xml:space="preserve">Name of the application administrator or owner.
Optional for OS/Infrastructure. Leave blank for Containers, Software and Database. </t>
  </si>
  <si>
    <t xml:space="preserve">Control Information
</t>
  </si>
  <si>
    <t>GovRAMP Parameters</t>
  </si>
  <si>
    <t>Fully Inherited from Service Provider</t>
  </si>
  <si>
    <t>Service Provider Implementation</t>
  </si>
  <si>
    <t>Control Completed</t>
  </si>
  <si>
    <t>Required for Core</t>
  </si>
  <si>
    <t>Required for Ready</t>
  </si>
  <si>
    <t>Required for Authorized</t>
  </si>
  <si>
    <t>MITRE Control Protection Value</t>
  </si>
  <si>
    <t>Family</t>
  </si>
  <si>
    <t>ID</t>
  </si>
  <si>
    <t>Control Name</t>
  </si>
  <si>
    <t>NIST Control Description
 (From NIST SP 800-53r5 12/10/2020)</t>
  </si>
  <si>
    <t>NIST Discussion
 (From NIST SP 800-53r5 12/10/2020)</t>
  </si>
  <si>
    <t>GovRAMP-Defined Assignment / Selection Parameters 
 (Numbering matches SSP)</t>
  </si>
  <si>
    <t>Additional GovRAMP Requirements and Guidance</t>
  </si>
  <si>
    <t>ACCESS CONTROL</t>
  </si>
  <si>
    <t>AC-1</t>
  </si>
  <si>
    <t>Policy and Procedures</t>
  </si>
  <si>
    <t>a. Develop, document, and disseminate to [Assignment: organization-defined personnel or roles]:
 1. [Selection (one or more): Organization-level; Mission/business process-level; System-level] access control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access control policy and the associated access controls;
 b. Designate an [Assignment: organization-defined official] to manage the development, documentation, and dissemination of the access control policy and procedures; and
 c. Review and update the current access control:
 1. Policy [Assignment: organization-defined frequency] and following [Assignment: organization-defined events]; and
 2. Procedures [Assignment: organization-defined frequency] and following [Assignment: organization-defined events].</t>
  </si>
  <si>
    <t>Access control policy and procedures address the controls in the AC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access control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access control policy and procedures include assessment or audit findings, security incidents or breaches, or changes in laws, executive orders, directives, regulations, policies, standards, and guidelines. Simply restating controls does not constitute an organizational policy or procedure.</t>
  </si>
  <si>
    <t>AC-1 (c) (1) [at least every 3 years] 
AC-1 (c) (2) [at least annually] [significant changes]</t>
  </si>
  <si>
    <t>AC-2</t>
  </si>
  <si>
    <t>Account Management</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</si>
  <si>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</si>
  <si>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</si>
  <si>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AC-2 (h) (1) [twenty-four (24) hours]
AC-2 (h) (2) [eight (8) hours]
AC-2 (h) (3) [eight (8) hours]
AC-2 (j) [quarterly for privileged access, annually for non-privileged access]</t>
  </si>
  <si>
    <t>AC-2 (1)</t>
  </si>
  <si>
    <t>Account Management | Automated System Account Management</t>
  </si>
  <si>
    <t>Support the management of system accounts using [Assignment: organization-defined automated mechanisms].</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</si>
  <si>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</si>
  <si>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
  </si>
  <si>
    <t>AC-2 (2)</t>
  </si>
  <si>
    <t>Account Management | Automated Temporary and Emergency Account Management</t>
  </si>
  <si>
    <t>Automatically [Selection: remove; disable] temporary and emergency accounts after [Assignment: organization-defined time period for each type of account].</t>
  </si>
  <si>
    <t>Management of temporary and emergency accounts includes the removal or disabling of such accounts automatically after a predefined time period rather than at the convenience of the system administrator. Automatic removal or disabling of accounts provides a more consistent implementation.</t>
  </si>
  <si>
    <t>AC-2 (2) [Selection: disables] 
[Assignment: no more than 96 hours from last use]</t>
  </si>
  <si>
    <t>AC-2 (3)</t>
  </si>
  <si>
    <t>Account Management | Disable Accounts</t>
  </si>
  <si>
    <t>Disable accounts within [Assignment: organization-defined time period] when the accounts: 
 (a) Have expired;
 (b) Are no longer associated with a user or individual;
 (c) Are in violation of organizational policy; or
 (d) Have been inactive for [Assignment: organization-defined time period].</t>
  </si>
  <si>
    <t>Disabling expired, inactive, or otherwise anomalous accounts supports the concepts of least privilege and least functionality which reduce the attack surface of the system.</t>
  </si>
  <si>
    <t>AC-2 (3) [24 hours for user accounts]
AC-2 (3) (d) [ninety (90) days] (See additional requirements and guidance.)</t>
  </si>
  <si>
    <t xml:space="preserve">AC-2 (3) Requirement: The service provider defines the time period for non-user accounts (e.g., accounts associated with devices).  The time periods are approved and accepted by an individual with information security oversight responsibilities. Where user management is a function of the service, reports of activity of consumer users shall be made available.
AC-2 (3) (d) Requirement: The service provider defines the time period of inactivity for device identifiers.
</t>
  </si>
  <si>
    <t>AC-2 (4)</t>
  </si>
  <si>
    <t>Account Management | Automated Audit Actions</t>
  </si>
  <si>
    <t>Automatically audit account creation, modification, enabling, disabling, and removal actions.</t>
  </si>
  <si>
    <t>Account management audit records are defined in accordance with AU-2 and reviewed, analyzed, and reported in accordance with AU-6.</t>
  </si>
  <si>
    <t>AC-2 (5)</t>
  </si>
  <si>
    <t>Account Management | Inactivity Logout</t>
  </si>
  <si>
    <t>Require that users log out when [Assignment: organization-defined time period of expected inactivity or description of when to log out].</t>
  </si>
  <si>
    <t>Inactivity logout is behavior- or policy-based and requires users to take physical action to log out when they are expecting inactivity longer than the defined period. Automatic enforcement of inactivity logout is addressed by AC-11.</t>
  </si>
  <si>
    <t>AC-2 (5) [for privileged users, it is the end of a user's standard work period]</t>
  </si>
  <si>
    <t>AC-2 (5) Guidance: Should use a shorter timeframe than AC-12.</t>
  </si>
  <si>
    <t>AC-2 (7)</t>
  </si>
  <si>
    <t>Account Management | Privileged User Accounts</t>
  </si>
  <si>
    <t xml:space="preserve"> (a)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</si>
  <si>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</si>
  <si>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AC-2 (9)</t>
  </si>
  <si>
    <t>Account Management | Restrictions on Use of Shared and Group Accounts</t>
  </si>
  <si>
    <t>Only permit the use of shared and group accounts that meet [Assignment: organization-defined conditions for establishing shared and group accounts].</t>
  </si>
  <si>
    <t>Before permitting the use of shared or group accounts, organizations consider the increased risk due to the lack of accountability with such accounts.</t>
  </si>
  <si>
    <t>AC-2 (9) [organization-defined need with justification statement that explains why such accounts are necessary]</t>
  </si>
  <si>
    <t xml:space="preserve">AC-2 (9) Requirement: Required if shared/group accounts are deployed
</t>
  </si>
  <si>
    <t>AC-2 (12)</t>
  </si>
  <si>
    <t>Account Management | Account Monitoring for Atypical Usage</t>
  </si>
  <si>
    <t xml:space="preserve"> (a) Monitor system accounts for [Assignment: organization-defined atypical usage]; and
 (b) Report atypical usage of system accounts to [Assignment: organization-defined personnel or roles].</t>
  </si>
  <si>
    <t>Atypical usage includes accessing systems at certain times of the day or from locations that are not consistent with the normal usage patterns of individuals. Monitoring for atypical usage may reveal rogue behavior by individuals or an attack in progress. Account monitoring may inadvertently create privacy risks since data collected to identify atypical usage may reveal previously unknown information about the behavior of individuals. Organizations assess and document privacy risks from monitoring accounts for atypical usage in their privacy impact assessment and make determinations that are in alignment with their privacy program plan.</t>
  </si>
  <si>
    <t>AC-2 (12) (b)[at a minimum, the ISSO and/or similar role within the organization]</t>
  </si>
  <si>
    <t xml:space="preserve">AC-2 (12) (a) Requirement: Required for privileged accounts.
AC-2 (12) (b) Requirement: Required for privileged accounts.
</t>
  </si>
  <si>
    <t>AC-2 (13)</t>
  </si>
  <si>
    <t>Account Management | Disable Accounts for High-risk Individuals</t>
  </si>
  <si>
    <t>Disable accounts of individuals within [Assignment: organization-defined time period] of discovery of [Assignment: organization-defined significant risks].</t>
  </si>
  <si>
    <t>Users who pose a significant security and/or privacy risk include individuals for whom reliable evidence indicates either the intention to use authorized access to systems to cause harm or through whom adversaries will cause harm. Such harm includes adverse impacts to organizational operations, organizational assets, individuals, other organizations, or the Nation. Close coordination among system administrators, legal staff, human resource managers, and authorizing officials is essential when disabling system accounts for high-risk individuals.</t>
  </si>
  <si>
    <t>AC-2 (13)-1 [one (1) hour]</t>
  </si>
  <si>
    <t>AC-3</t>
  </si>
  <si>
    <t>Access Enforcement</t>
  </si>
  <si>
    <t>Enforce approved authorizations for logical access to information and system resources in accordance with applicable access control policies.</t>
  </si>
  <si>
    <t>Access control policies control access between active entities or subjects (i.e., users or processes acting on behalf of users) and passive entities or objects (i.e., devices, files, records, domains) in organizational systems. In addition to enforcing authorized access at the system level and recognizing that systems can host many applications and services in support of mission and business functions, access enforcement mechanisms can also be employed at the application and service level to provide increased information security and privacy. In contrast to logical access controls that are implemented within the system, physical access controls are addressed by the controls in the Physical and Environmental Protection (PE) family.</t>
  </si>
  <si>
    <t>AC-4</t>
  </si>
  <si>
    <t>Information Flow Enforcement</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</si>
  <si>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</si>
  <si>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</si>
  <si>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AC-4 (21)</t>
  </si>
  <si>
    <t>Information Flow Enforcement | Physical or Logical Separation of Information Flows</t>
  </si>
  <si>
    <t>Separate information flows logically or physically using [Assignment: organization-defined mechanisms and/or techniques] to accomplish [Assignment: organization-defined required separations by types of information].</t>
  </si>
  <si>
    <t>Enforcing the separation of information flows associated with defined types of data can enhance protection by ensuring that information is not commingled while in transit and by enabling flow control by transmission paths that are not otherwise achievable. Types of separable information include inbound and outbound communications traffic, service requests and responses, and information of differing security impact or classification levels.</t>
  </si>
  <si>
    <t>AC-5</t>
  </si>
  <si>
    <t>Separation of Duties</t>
  </si>
  <si>
    <t>a. Identify and document [Assignment: organization-defined duties of individuals requiring separation]; and
 b. Define system access authorizations to support separation of duties.</t>
  </si>
  <si>
    <t>Separation of duties addresses the potential for abuse of authorized privileges and helps to reduce the risk of malevolent activity without collusion. Separation of duties includes dividing mission or business functions and support functions among different individuals or roles, conducting system support functions with different individuals, and ensuring that security personnel who administer access control functions do not also administer audit functions. Because separation of duty violations can span systems and application domains, organizations consider the entirety of systems and system components when developing policy on separation of duties. Separation of duties is enforced through the account management activities in AC-2, access control mechanisms in AC-3, and identity management activities in IA-2, IA-4, and IA-12.</t>
  </si>
  <si>
    <t>AC-5 Guidance: SPs have the option to provide a separation of duties matrix as an attachment to the SSP.</t>
  </si>
  <si>
    <t>AC-6</t>
  </si>
  <si>
    <t>Least Privilege</t>
  </si>
  <si>
    <t>Employ the principle of least privilege, allowing only authorized accesses for users (or processes acting on behalf of users) that are necessary to accomplish assigned organizational tasks.</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</si>
  <si>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</si>
  <si>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AC-6 (1)</t>
  </si>
  <si>
    <t>Least Privilege | Authorize Access to Security Functions</t>
  </si>
  <si>
    <t>Authorize access for [Assignment: organization-defined individuals or roles] to:
 (a) [Assignment: organization-defined security functions (deployed in hardware, software, and firmware)]; and
 (b) [Assignment: organization-defined security-relevant information].</t>
  </si>
  <si>
    <t>Security functions include establishing system accounts, configuring access authorizations (i.e., permissions, privileges), configuring settings for events to be audited, and establishing intrusion detection parameters. Security-relevant information includes filtering rules for routers or firewalls, configuration parameters for security services, cryptographic key management information, and access control lists. Authorized personnel include security administrators, system administrators, system security officers, system programmers, and other privileged users.</t>
  </si>
  <si>
    <t>AC-6 (2)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</si>
  <si>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</si>
  <si>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</si>
  <si>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</si>
  <si>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</si>
  <si>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</si>
  <si>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AC-6 (5)</t>
  </si>
  <si>
    <t>Least Privilege | Privileged Accounts</t>
  </si>
  <si>
    <t>Restrict privileged accounts on the system to [Assignment: organization-defined personnel or roles].</t>
  </si>
  <si>
    <t>Privileged accounts, including super user accounts, are typically described as system administrator for various types of commercial off-the-shelf operating systems. Restricting privileged accounts to specific personnel or roles prevents day-to-day users from accessing privileged information or privileged functions. Organizations may differentiate in the application of restricting privileged accounts between allowed privileges for local accounts and for domain accounts provided that they retain the ability to control system configurations for key parameters and as otherwise necessary to sufficiently mitigate risk.</t>
  </si>
  <si>
    <t>AC-6 (7)</t>
  </si>
  <si>
    <t>Least Privilege | Review of User Privileges</t>
  </si>
  <si>
    <t xml:space="preserve"> (a) Review [Assignment: organization-defined frequency] the privileges assigned to [Assignment: organization-defined roles or classes of users] to validate the need for such privileges; and
 (b) Reassign or remove privileges, if necessary, to correctly reflect organizational mission and business needs.</t>
  </si>
  <si>
    <t>The need for certain assigned user privileges may change over time to reflect changes in organizational mission and business functions, environments of operation, technologies, or threats. A periodic review of assigned user privileges is necessary to determine if the rationale for assigning such privileges remains valid. If the need cannot be revalidated, organizations take appropriate corrective actions.</t>
  </si>
  <si>
    <t>AC-6 (7) (a)-1  [at a minimum, annually]
AC-6 (7) (a)-2  [all users with privileges]</t>
  </si>
  <si>
    <t>AC-6 (9)</t>
  </si>
  <si>
    <t>Least Privilege | Log Use of Privileged Functions</t>
  </si>
  <si>
    <t>Log the execution of privileged functions.</t>
  </si>
  <si>
    <t>The misuse of privileged functions, either intentionally or unintentionally by authorized users or by unauthorized external entities that have compromised system accounts, is a serious and ongoing concern and can have significant adverse impacts on organizations. Logging and analyzing the use of privileged functions is one way to detect such misuse and, in doing so, help mitigate the risk from insider threats and the advanced persistent threat.</t>
  </si>
  <si>
    <t>AC-6 (10)</t>
  </si>
  <si>
    <t>Least Privilege | Prohibit Non-privileged Users from Executing Privileged Functions</t>
  </si>
  <si>
    <t>Prevent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</si>
  <si>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</si>
  <si>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AC-7</t>
  </si>
  <si>
    <t>Unsuccessful Logon Attempts</t>
  </si>
  <si>
    <t>a. Enforce a limit of [Assignment: organization-defined number] consecutive invalid logon attempts by a user during a [Assignment: organization-defined time period]; and
 b. Automatically [Selection (one or more): lock the account or node for an [Assignment: organization-defined time period]; lock the account or node until released by an administrator; delay next logon prompt per [Assignment: organization-defined delay algorithm]; notify system administrator; take other [Assignment: organization-defined action]] when the maximum number of unsuccessful attempts is exceeded.</t>
  </si>
  <si>
    <t>The need to limit unsuccessful logon attempts and take subsequent action when the maximum number of attempts is exceeded applies regardless of whether the logon occurs via a local or network connection. Due to the potential for denial of service, automatic lockouts initiated by systems are usually temporary and automatically release after a predetermined, organization-defined time period. If a delay algorithm is selected, organizations may employ different algorithms for different components of the system based on the capabilities of those components. Responses to unsuccessful logon attempts may be implemented at the operating system and the application levels. Organization-defined actions that may be taken when the number of allowed consecutive invalid logon attempts is exceeded include prompting the user to answer a secret question in addition to the username and password, invoking a lockdown mode with limited user capabilities (instead of full lockout), allowing users to only logon from specified Internet Protocol (IP) addresses, requiring a CAPTCHA to prevent automated attacks, or applying user profiles such as location, time of day, IP address, device, or Media Access Control (MAC) address. If automatic system lockout or execution of a delay algorithm is not implemented in support of the availability objective, organizations consider a combination of other actions to help prevent brute force attacks. In addition to the above, organizations can prompt users to respond to a secret question before the number of allowed unsuccessful logon attempts is exceeded. Automatically unlocking an account after a specified period of time is generally not permitted. However, exceptions may be required based on operational mission or need.</t>
  </si>
  <si>
    <t xml:space="preserve">AC-7 Requirement: In alignment with NIST SP 800-63B
</t>
  </si>
  <si>
    <t>AC-8</t>
  </si>
  <si>
    <t>System Use Notification</t>
  </si>
  <si>
    <t>a. Display [Assignment: organization-defined system use notification message or banner] to users before granting access to the system that provides privacy and security notices consistent with applicable laws, executive orders, directives, regulations, policies, standards, and guidelines and state that:
 1. Users are accessing a U.S. Government system;
 2. System usage may be monitored, recorded, and subject to audit;
 3. Unauthorized use of the system is prohibited and subject to criminal and civil penalties; and
 4. Use of the system indicates consent to monitoring and recording;
 b. Retain the notification message or banner on the screen until users acknowledge the usage conditions and take explicit actions to log on to or further access the system; and
 c. For publicly accessible systems:
 1. Display system use information [Assignment: organization-defined conditions], before granting further access to the publicly accessible system;
 2. Display references, if any, to monitoring, recording, or auditing that are consistent with privacy accommodations for such systems that generally prohibit those activities; and
 3. Include a description of the authorized uses of the system.</t>
  </si>
  <si>
    <t>System use notifications can be implemented using messages or warning banners displayed before individuals log in to systems. System use notifications are used only for access via logon interfaces with human users. Notifications are not required when human interfaces do not exist. Based on an assessment of risk, organizations consider whether or not a secondary system use notification is needed to access applications or other system resources after the initial network logon. Organizations consider system use notification messages or banners displayed in multiple languages based on organizational needs and the demographics of system users. Organizations consult with the privacy office for input regarding privacy messaging and the Office of the General Counsel or organizational equivalent for legal review and approval of warning banner content.</t>
  </si>
  <si>
    <t>AC-8 (a) [see additional Requirements and Guidance]
AC-8 (c) (1) [see additional Requirements and Guidance]</t>
  </si>
  <si>
    <t xml:space="preserve">AC-8 Requirement: The service provider shall determine elements of the cloud environment that require the System Use Notification control. The elements of the cloud environment that require System Use Notification are approved and accepted by an individual with information security oversight responsibilities. 
Requirement: The service provider shall determine how System Use Notification is going to be verified and provide appropriate periodicity of the check. The System Use Notification verification and periodicity are approved and accepted by an individual with information security oversight responsibilities. 
Requirement: If not performed as part of a Configuration Baseline check, then there must be documented agreement on how to provide results of verification and the necessary periodicity of the verification by the service provider. The documented agreement on how to provide verification of the results are approved and accepted by an individual with information security oversight responsibilities. .
Guidance: If performed as part of a Configuration Baseline check, then the % of items requiring setting that are checked and that pass (or fail) check can be provided. </t>
  </si>
  <si>
    <t>Device Lock</t>
  </si>
  <si>
    <t>a. Prevent further access to the system by [Selection (one or more): initiating a device lock after [Assignment: organization-defined time period] of inactivity; requiring the user to initiate a device lock before leaving the system unattended]; and
 b. Retain the device lock until the user reestablishes access using established identification and authentication procedures.</t>
  </si>
  <si>
    <t>Device locks are temporary actions taken to prevent logical access to organizational systems when users stop work and move away from the immediate vicinity of those systems but do not want to log out because of the temporary nature of their absences. Device locks can be implemented at the operating system level or at the application level. A proximity lock may be used to initiate the device lock (e.g., via a Bluetooth-enabled device or dongle). User-initiated device locking is behavior or policy-based and, as such, requires users to take physical action to initiate the device lock. Device locks are not an acceptable substitute for logging out of systems, such as when organizations require users to log out at the end of workdays.</t>
  </si>
  <si>
    <t>AC-11 (a) [fifteen (15) minutes]; requiring the user to initiate a device lock before leaving the system unattended</t>
  </si>
  <si>
    <t>AC-11 (1)</t>
  </si>
  <si>
    <t>Device Lock | Pattern-hiding Displays</t>
  </si>
  <si>
    <t>Conceal, via the device lock, information previously visible on the display with a publicly viewable image.</t>
  </si>
  <si>
    <t>The pattern-hiding display can include static or dynamic images, such as patterns used with screen savers, photographic images, solid colors, clock, battery life indicator, or a blank screen with the caveat that controlled unclassified information is not displayed.</t>
  </si>
  <si>
    <t>Session Termination</t>
  </si>
  <si>
    <t>Automatically terminate a user session after [Assignment: organization-defined conditions or trigger events requiring session disconnect].</t>
  </si>
  <si>
    <t>Session termination addresses the termination of user-initiated logical sessions (in contrast to SC-10, which addresses the termination of network connections associated with communications sessions (i.e., network disconnect)). A logical session (for local, network, and remote access) is initiated whenever a user (or process acting on behalf of a user) accesses an organizational system. Such user sessions can be terminated without terminating network sessions. Session termination ends all processes associated with a user’s logical session except for those processes that are specifically created by the user (i.e., session owner) to continue after the session is terminated. Conditions or trigger events that require automatic termination of the session include organization-defined periods of user inactivity, targeted responses to certain types of incidents, or time-of-day restrictions on system use.</t>
  </si>
  <si>
    <t>Permitted Actions Without Identification or Authentication</t>
  </si>
  <si>
    <t>a. Identify [Assignment: organization-defined user actions] that can be performed on the system without identification or authentication consistent with organizational mission and business functions; and
 b. Document and provide supporting rationale in the security plan for the system, user actions not requiring identification or authentication.</t>
  </si>
  <si>
    <t>Specific user actions may be permitted without identification or authentication if organizations determine that identification and authentication are not required for the specified user actions. Organizations may allow a limited number of user actions without identification or authentication, including when individuals access public websites or other publicly accessible federal systems, when individuals use mobile phones to receive calls, or when facsimiles are received. Organizations identify actions that normally require identification or authentication but may, under certain circumstances, allow identification or authentication mechanisms to be bypassed. Such bypasses may occur, for example, via a software-readable physical switch that commands bypass of the logon functionality and is protected from accidental or unmonitored use. Permitting actions without identification or authentication does not apply to situations where identification and authentication have already occurred and are not repeated but rather to situations where identification and authentication have not yet occurred. Organizations may decide that there are no user actions that can be performed on organizational systems without identification and authentication, and therefore, the value for the assignment operation can be none.</t>
  </si>
  <si>
    <t>Remote Access</t>
  </si>
  <si>
    <t>a. Establish and document usage restrictions, configuration/connection requirements, and implementation guidance for each type of remote access allowed; and
 b. Authorize each type of remote access to the system prior to allowing such connections.</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</si>
  <si>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</si>
  <si>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AC-17 (1)</t>
  </si>
  <si>
    <t>Remote Access | Monitoring and Control</t>
  </si>
  <si>
    <t>Employ automated mechanisms to monitor and control remote access methods.</t>
  </si>
  <si>
    <t>Monitoring and control of remote access methods allows organizations to detect attacks and help ensure compliance with remote access policies by auditing the connection activities of remote users on a variety of system components, including servers, notebook computers, workstations, smart phones, and tablets. Audit logging for remote access is enforced by AU-2. Audit events are defined in AU-2a.</t>
  </si>
  <si>
    <t>AC-17 (2)</t>
  </si>
  <si>
    <t>Remote Access | Protection of Confidentiality and Integrity Using Encryption</t>
  </si>
  <si>
    <t>Implement cryptographic mechanisms to protect the confidentiality and integrity of remote access sessions.</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</si>
  <si>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</si>
  <si>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AC-17 (3)</t>
  </si>
  <si>
    <t>Remote Access | Managed Access Control Points</t>
  </si>
  <si>
    <t>Route remote accesses through authorized and managed network access control points.</t>
  </si>
  <si>
    <t>Organizations consider the Trusted Internet Connections (TIC) initiative DHS TIC requirements for external network connections since limiting the number of access control points for remote access reduces attack surfaces.</t>
  </si>
  <si>
    <t>AC-17 (4)</t>
  </si>
  <si>
    <t>Remote Access | Privileged Commands and Access</t>
  </si>
  <si>
    <t xml:space="preserve"> (a) Authorize the execution of privileged commands and access to security-relevant information via remote access only in a format that provides assessable evidence and for the following needs: [Assignment: organization-defined needs]; and
 (b) Document the rationale for remote access in the security plan for the system.</t>
  </si>
  <si>
    <t>Remote access to systems represents a significant potential vulnerability that can be exploited by adversaries. As such, restricting the execution of privileged commands and access to security-relevant information via remote access reduces the exposure of the organization and the susceptibility to threats by adversaries to the remote access capability.</t>
  </si>
  <si>
    <t>Wireless Access</t>
  </si>
  <si>
    <t>a. Establish configuration requirements, connection requirements, and implementation guidance for each type of wireless access; and
 b. Authorize each type of wireless access to the system prior to allowing such connections.</t>
  </si>
  <si>
    <t>Wireless technologies include microwave, packet radio (ultra-high frequency or very high frequency), 802.11x, and Bluetooth. Wireless networks use authentication protocols that provide authenticator protection and mutual authentication.</t>
  </si>
  <si>
    <t>AC-18 (1)</t>
  </si>
  <si>
    <t>Wireless Access | Authentication and Encryption</t>
  </si>
  <si>
    <t>Protect wireless access to the system using authentication of [Selection (one or more): users; devices] and encryption.</t>
  </si>
  <si>
    <t>Wireless networking capabilities represent a significant potential vulnerability that can be exploited by adversaries. To protect systems with wireless access points, strong authentication of users and devices along with strong encryption can reduce susceptibility to threats by adversaries involving wireless technologies.</t>
  </si>
  <si>
    <t>AC-18 (3)</t>
  </si>
  <si>
    <t>Wireless Access | Disable Wireless Networking</t>
  </si>
  <si>
    <t>Disable, when not intended for use, wireless networking capabilities embedded within system components prior to issuance and deployment.</t>
  </si>
  <si>
    <t>Wireless networking capabilities that are embedded within system components represent a significant potential vulnerability that can be exploited by adversaries. Disabling wireless capabilities when not needed for essential organizational missions or functions can reduce susceptibility to threats by adversaries involving wireless technologies.</t>
  </si>
  <si>
    <t>Access Control for Mobile Devices</t>
  </si>
  <si>
    <t>a. Establish configuration requirements, connection requirements, and implementation guidance for organization-controlled mobile devices, to include when such devices are outside of controlled areas; and
 b. Authorize the connection of mobile devices to organizational systems.</t>
  </si>
  <si>
    <t>A mobile device is a computing device that has a small form factor such that it can easily be carried by a single individual; is designed to operate without a physical connection; possesses local, non-removable or removable data storage; and includes a self-contained power source. Mobile device functionality may also include voice communication capabilities, on-board sensors that allow the device to capture information, and/or built-in features for synchronizing local data with remote locations. Examples include smart phones and tablets. Mobile devices are typically associated with a single individual. The processing, storage, and transmission capability of the mobile device may be comparable to or merely a subset of notebook/desktop systems, depending on the nature and intended purpose of the device. Protection and control of mobile devices is behavior or policy-based and requires users to take physical action to protect and control such devices when outside of controlled areas. Controlled areas are spaces for which organizations provide physical or procedural controls to meet the requirements established for protecting information and systems.
 Due to the large variety of mobile devices with different characteristics and capabilities, organizational restrictions may vary for the different classes or types of such devices. Usage restrictions and specific implementation guidance for mobile devices include configuration management, device identification and authentication, implementation of mandatory protective software, scanning devices for malicious code, updating virus protection software, scanning for critical software updates and patches, conducting primary operating system (and possibly other resident software) integrity checks, and disabling unnecessary hardware.
 Usage restrictions and authorization to connect may vary among organizational systems. For example, the organization may authorize the connection of mobile devices to its network and impose a set of usage restrictions, while a system owner may withhold authorization for mobile device connection to specific applications or impose additional usage restrictions before allowing mobile device connections to a system. Adequate security for mobile devices goes beyond the requirements specified in AC-19. Many safeguards for mobile devices are reflected in other controls. AC-20 addresses mobile devices that are not organization-controlled.</t>
  </si>
  <si>
    <t>AC-19 (5)</t>
  </si>
  <si>
    <t>Access Control for Mobile Devices | Full Device or Container-based Encryption</t>
  </si>
  <si>
    <t>Employ [Selection: full-device encryption; container-based encryption] to protect the confidentiality and integrity of information on [Assignment: organization-defined mobile devices].</t>
  </si>
  <si>
    <t>Container-based encryption provides a more fine-grained approach to data and information encryption on mobile devices, including encrypting selected data structures such as files, records, or fields.</t>
  </si>
  <si>
    <t>Use of External Systems</t>
  </si>
  <si>
    <t>a. [Selection (one or more): Establish [Assignment: organization-defined terms and conditions]; Identify [Assignment: organization-defined controls asserted to be implemented on external systems]], consistent with the trust relationships established with other organizations owning, operating, and/or maintaining external systems, allowing authorized individuals to:
 1. Access the system from external systems; and
 2. Process, store, or transmit organization-controlled information using external systems; or
 b. Prohibit the use of [Assignment: organizationally-defined types of external systems].</t>
  </si>
  <si>
    <t>External systems are systems that are used by but not part of organizational systems, and for which the organization has no direct control over the implementation of required controls or the assessment of control effectiveness. External systems include personally owned systems, components, or devices; privately owned computing and communications devices in commercial or public facilities; systems owned or controlled by nonfederal organizations; systems managed by contractors; and federal information systems that are not owned by, operated by, or under the direct supervision or authority of the organization. External systems also include systems owned or operated by other components within the same organization and systems within the organization with different authorization boundaries. Organizations have the option to prohibit the use of any type of external system or prohibit the use of specified types of external systems, (e.g., prohibit the use of any external system that is not organizationally owned or prohibit the use of personally-owned systems).
 For some external systems (i.e., systems operated by other organizations), the trust relationships that have been established between those organizations and the originating organization may be such that no explicit terms and conditions are required. Systems within these organizations may not be considered external. These situations occur when, for example, there are pre-existing information exchange agreements (either implicit or explicit) established between organizations or components or when such agreements are specified by applicable laws, executive orders, directives, regulations, policies, or standards. Authorized individuals include organizational personnel, contractors, or other individuals with authorized access to organizational systems and over which organizations have the authority to impose specific rules of behavior regarding system access. Restrictions that organizations impose on authorized individuals need not be uniform, as the restrictions may vary depending on trust relationships between organizations. Therefore, organizations may choose to impose different security restrictions on contractors than on state, local, or tribal governments.
 External systems used to access public interfaces to organizational systems are outside the scope of AC-20. Organizations establish specific terms and conditions for the use of external systems in accordance with organizational security policies and procedures. At a minimum, terms and conditions address the specific types of applications that can be accessed on organizational systems from external systems and the highest security category of information that can be processed, stored, or transmitted on external systems. If the terms and conditions with the owners of the external systems cannot be established, organizations may impose restrictions on organizational personnel using those external systems.</t>
  </si>
  <si>
    <t>AC-20 Guidance: The interrelated controls of AC-20, CA-3, and SA-9 should be differentiated as follows:
AC-20 describes system access to and from external systems.
CA-3 describes documentation of an agreement between the respective system owners when data is exchanged between the SP and an external system.
SA-9 describes the responsibilities of external system owners. These responsibilities would typically be captured in the agreement required by CA-3.</t>
  </si>
  <si>
    <t>AC-20 (1)</t>
  </si>
  <si>
    <t>Use of External Systems | Limits on Authorized Use</t>
  </si>
  <si>
    <t>Permit authorized individuals to use an external system to access the system or to process, store, or transmit organization-controlled information only after:
 (a) Verification of the implementation of controls on the external system as specified in the organization’s security and privacy policies and security and privacy plans; or
 (b) Retention of approved system connection or processing agreements with the organizational entity hosting the external system.</t>
  </si>
  <si>
    <t>Limiting authorized use recognizes circumstances where individuals using external systems may need to access organizational systems. Organizations need assurance that the external systems contain the necessary controls so as not to compromise, damage, or otherwise harm organizational systems. Verification that the required controls have been implemented can be achieved by external, independent assessments, attestations, or other means, depending on the confidence level required by organizations.</t>
  </si>
  <si>
    <t>AC-20 (2)</t>
  </si>
  <si>
    <t>Use of External Systems | Portable Storage Devices — Restricted Use</t>
  </si>
  <si>
    <t>Restrict the use of organization-controlled portable storage devices by authorized individuals on external systems using [Assignment: organization-defined restrictions].</t>
  </si>
  <si>
    <t>Limits on the use of organization-controlled portable storage devices in external systems include restrictions on how the devices may be used and under what conditions the devices may be used.</t>
  </si>
  <si>
    <t>Information Sharing</t>
  </si>
  <si>
    <t>a. Enable authorized users to determine whether access authorizations assigned to a sharing partner match the information’s access and use restrictions for [Assignment: organization-defined information sharing circumstances where user discretion is required]; and
 b. Employ [Assignment: organization-defined automated mechanisms or manual processes] to assist users in making information sharing and collaboration decisions.</t>
  </si>
  <si>
    <t>Information sharing applies to information that may be restricted in some manner based on some formal or administrative determination. Examples of such information include, contract-sensitive information, classified information related to special access programs or compartments, privileged information, proprietary information, and personally identifiable information. Security and privacy risk assessments as well as applicable laws, regulations, and policies can provide useful inputs to these determinations. Depending on the circumstances, sharing partners may be defined at the individual, group, or organizational level. Information may be defined by content, type, security category, or special access program or compartment. Access restrictions may include non-disclosure agreements (NDA). Information flow techniques and security attributes may be used to provide automated assistance to users making sharing and collaboration decisions.</t>
  </si>
  <si>
    <t>Publicly Accessible Content</t>
  </si>
  <si>
    <t>a. Designate individuals authorized to make information publicly accessible;
 b. Train authorized individuals to ensure that publicly accessible information does not contain nonpublic information;
 c. Review the proposed content of information prior to posting onto the publicly accessible system to ensure that nonpublic information is not included; and
 d. Review the content on the publicly accessible system for nonpublic information [Assignment: organization-defined frequency] and remove such information, if discovered.</t>
  </si>
  <si>
    <t>In accordance with applicable laws, executive orders, directives, policies, regulations, standards, and guidelines, the public is not authorized to have access to nonpublic information, including information protected under the PRIVACT and proprietary information. Publicly accessible content addresses systems that are controlled by the organization and accessible to the public, typically without identification or authentication. Posting information on non-organizational systems (e.g., non-organizational public websites, forums, and social media) is covered by organizational policy. While organizations may have individuals who are responsible for developing and implementing policies about the information that can be made publicly accessible, publicly accessible content addresses the management of the individuals who make such information publicly accessible.</t>
  </si>
  <si>
    <t>AC-22 (d) [at least quarterly]</t>
  </si>
  <si>
    <t>AWARENESS AND TRAINING</t>
  </si>
  <si>
    <t>AT-1</t>
  </si>
  <si>
    <t>a. Develop, document, and disseminate to [Assignment: organization-defined personnel or roles]:
 1. [Selection (one or more): Organization-level; Mission/business process-level; System-level] awareness and training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awareness and training policy and the associated awareness and training controls;
 b. Designate an [Assignment: organization-defined official] to manage the development, documentation, and dissemination of the awareness and training policy and procedures; and
 c. Review and update the current awareness and training:
 1. Policy [Assignment: organization-defined frequency] and following [Assignment: organization-defined events]; and
 2. Procedures [Assignment: organization-defined frequency] and following [Assignment: organization-defined events].</t>
  </si>
  <si>
    <t>Awareness and training policy and procedures address the controls in the AT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awareness and training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awareness and training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</si>
  <si>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AT-1 (c) (1) [at least every 3 years] 
AT-1 (c) (2) [at least annually] [significant changes]</t>
  </si>
  <si>
    <t>AT-2</t>
  </si>
  <si>
    <t>Literacy Training and Awareness</t>
  </si>
  <si>
    <t>a. Provide security and privacy literacy training to system users (including managers, senior executives, and contractors):
 1. As part of initial training for new users and [Assignment: organization-defined frequency] thereafter; and
 2. When required by system changes or following [Assignment: organization-defined events];
 b. Employ the following techniques to increase the security and privacy awareness of system users [Assignment: organization-defined awareness techniques];
 c. Update literacy training and awareness content [Assignment: organization-defined frequency] and following [Assignment: organization-defined events]; and
 d. Incorporate lessons learned from internal or external security incidents or breaches into literacy training and awareness techniques.</t>
  </si>
  <si>
    <t>Organizations provide basic and advanced levels of literacy training to system users, including measures to test the knowledge level of users. Organizations determine the content of literacy training and awareness based on specific organizational requirements, the systems to which personnel have authorized access, and work environments (e.g., telework). The content includes an understanding of the need for security and privacy as well as actions by users to maintain security and personal privacy and to respond to suspected incidents. The content addresses the need for operations security and the handling of personally identifiable information.
 Awareness techniques include displaying posters, offering supplies inscribed with security and privacy reminders, displaying logon screen messages, generating email advisories or notices from organizational officials, and conducting awareness events. Literacy training after the initial training described in AT-2a.1 is conducted at a minimum frequency consistent with applicable laws, directives, regulations, and policies. Subsequent literacy training may be satisfied by one or more short ad hoc sessions and include topical information on recent attack schemes, changes to organizational security and privacy policies, revised security and privacy expectations, or a subset of topics from the initial training. Updating literacy training and awareness content on a regular basis helps to ensure that the content remains relevant. Events that may precipitate an update to literacy training and awareness content include, but are not limited to, assessment or audit findings, security incidents or breaches, or changes in applicable laws, executive orders, directives, regulations, policies, standards, and guidelines.</t>
  </si>
  <si>
    <t>AT-2 (a) (1) [at least annually]
AT-2 (c) [at least annually]</t>
  </si>
  <si>
    <t>AT-2 (2)</t>
  </si>
  <si>
    <t>Literacy Training and Awareness | Insider Threat</t>
  </si>
  <si>
    <t>Provide literacy training on recognizing and reporting potential indicators of insider threat.</t>
  </si>
  <si>
    <t>Potential indicators and possible precursors of insider threat can include behaviors such as inordinate, long-term job dissatisfaction; attempts to gain access to information not required for job performance; unexplained access to financial resources; bullying or harassment of fellow employees; workplace violence; and other serious violations of policies, procedures, directives, regulations, rules, or practices. Literacy training includes how to communicate the concerns of employees and management regarding potential indicators of insider threat through channels established by the organization and in accordance with established policies and procedures. Organizations may consider tailoring insider threat awareness topics to the role. For example, training for managers may be focused on changes in the behavior of team members, while training for employees may be focused on more general observations.</t>
  </si>
  <si>
    <t>AT-2 (3)</t>
  </si>
  <si>
    <t>Literacy Training and Awareness | Social Engineering and Mining</t>
  </si>
  <si>
    <t>Provide literacy training on recognizing and reporting potential and actual instances of social engineering and social mining.</t>
  </si>
  <si>
    <t>Social engineering is an attempt to trick an individual into revealing information or taking an action that can be used to breach, compromise, or otherwise adversely impact a system. Social engineering includes phishing, pretexting, impersonation, baiting, quid pro quo, thread-jacking, social media exploitation, and tailgating. Social mining is an attempt to gather information about the organization that may be used to support future attacks. Literacy training includes information on how to communicate the concerns of employees and management regarding potential and actual instances of social engineering and data mining through organizational channels based on established policies and procedures.</t>
  </si>
  <si>
    <t>AT-3</t>
  </si>
  <si>
    <t>Role-based Training</t>
  </si>
  <si>
    <t>a. Provide role-based security and privacy training to personnel with the following roles and responsibilities: [Assignment: organization-defined roles and responsibilities]:
 1. Before authorizing access to the system, information, or performing assigned duties, and [Assignment: organization-defined frequency] thereafter; and
 2. When required by system changes;
 b. Update role-based training content [Assignment: organization-defined frequency] and following [Assignment: organization-defined events]; and
 c. Incorporate lessons learned from internal or external security incidents or breaches into role-based training.</t>
  </si>
  <si>
    <t>Organizations determine the content of training based on the assigned roles and responsibilities of individuals as well as the security and privacy requirements of organizations and the systems to which personnel have authorized access, including technical training specifically tailored for assigned duties. Roles that may require role-based training include senior leaders or management officials (e.g., head of agency/chief executive officer, chief information officer, senior accountable official for risk management, senior agency information security officer, senior agency official for privacy), system owners; authorizing officials; system security officers; privacy officers; acquisition and procurement officials; enterprise architects; systems engineers; software developers; systems security engineers; privacy engineers; system, network, and database administrators; auditors; personnel conducting configuration management activities; personnel performing verification and validation activities; personnel with access to system-level software; control assessors; personnel with contingency planning and incident response duties; personnel with privacy management responsibilities; and personnel with access to personally identifiable information.
 Comprehensive role-based training addresses management, operational, and technical roles and responsibilities covering physical, personnel, and technical controls. Role-based training also includes policies, procedures, tools, methods, and artifacts for the security and privacy roles defined. Organizations provide the training necessary for individuals to fulfill their responsibilities related to operations and supply chain risk management within the context of organizational security and privacy programs. Role-based training also applies to contractors who provide services to federal agencies. Types of training include web-based and computer-based training, classroom-style training, and hands-on training (including micro-training). Updating role-based training on a regular basis helps to ensure that the content remains relevant and effective. Events that may precipitate an update to role-based training content include, but are not limited to, assessment or audit findings, security incidents or breaches, or changes in applicable laws, executive orders, directives, regulations, policies, standards, and guidelines.</t>
  </si>
  <si>
    <t>AT-3 (a) (1) [at least annually]
AT-3 (b) [at least annually]</t>
  </si>
  <si>
    <t>AT-4</t>
  </si>
  <si>
    <t>Training Records</t>
  </si>
  <si>
    <t>a. Document and monitor information security and privacy training activities, including security and privacy awareness training and specific role-based security and privacy training; and
 b. Retain individual training records for [Assignment: organization-defined time period].</t>
  </si>
  <si>
    <t>Documentation for specialized training may be maintained by individual supervisors at the discretion of the organization. The National Archives and Records Administration provides guidance on records retention for federal agencies.</t>
  </si>
  <si>
    <t>AT-4 (b) [at least one (1) year or 1 year after completion of a specific training program]</t>
  </si>
  <si>
    <t>AUDIT AND ACCOUNTABILITY</t>
  </si>
  <si>
    <t>AU-1</t>
  </si>
  <si>
    <t>a. Develop, document, and disseminate to [Assignment: organization-defined personnel or roles]:
 1. [Selection (one or more): Organization-level; Mission/business process-level; System-level] audit and accountability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audit and accountability policy and the associated audit and accountability controls;
 b. Designate an [Assignment: organization-defined official] to manage the development, documentation, and dissemination of the audit and accountability policy and procedures; and
 c. Review and update the current audit and accountability:
 1. Policy [Assignment: organization-defined frequency] and following [Assignment: organization-defined events]; and
 2. Procedures [Assignment: organization-defined frequency] and following [Assignment: organization-defined events].</t>
  </si>
  <si>
    <t>Audit and accountability policy and procedures address the controls in the AU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audit and accountability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audit and accountability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</si>
  <si>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AU-1 (c) (1) [at least every 3 years] 
AU-1 (c) (2) [at least annually] [significant changes]</t>
  </si>
  <si>
    <t>AU-2</t>
  </si>
  <si>
    <t>Event Logging</t>
  </si>
  <si>
    <t>a. Identify the types of events that the system is capable of logging in support of the audit function: [Assignment: organization-defined event types that the system is capable of logging];
 b. Coordinate the event logging function with other organizational entities requiring audit-related information to guide and inform the selection criteria for events to be logged;
 c. Specify the following event types for logging within the system: [Assignment: organization-defined event types (subset of the event types defined in AU-2a.) along with the frequency of (or situation requiring) logging for each identified event type];
 d. Provide a rationale for why the event types selected for logging are deemed to be adequate to support after-the-fact investigations of incidents; and
 e. Review and update the event types selected for logging [Assignment: organization-defined frequency].</t>
  </si>
  <si>
    <t>An event is an observable occurrence in a system. The types of events that require logging are those events that are significant and relevant to the security of systems and the privacy of individuals. Event logging also supports specific monitoring and auditing needs. Event types include password changes, failed logons or failed accesses related to systems, security or privacy attribute changes, administrative privilege usage, PIV credential usage, data action changes, query parameters, or external credential usage. In determining the set of event types that require logging, organizations consider the monitoring and auditing appropriate for each of the controls to be implemented. For completeness, event logging includes all protocols that are operational and supported by the system.
 To balance monitoring and auditing requirements with other system needs, event logging requires identifying the subset of event types that are logged at a given point in time. For example, organizations may determine that systems need the capability to log every file access successful and unsuccessful, but not activate that capability except for specific circumstances due to the potential burden on system performance. The types of events that organizations desire to be logged may change. Reviewing and updating the set of logged events is necessary to help ensure that the events remain relevant and continue to support the needs of the organization. Organizations consider how the types of logging events can reveal information about individuals that may give rise to privacy risk and how best to mitigate such risks. For example, there is the potential to reveal personally identifiable information in the audit trail, especially if the logging event is based on patterns or time of usage.
 Event logging requirements, including the need to log specific event types, may be referenced in other controls and control enhancements. These include AC-2 (4), AC-3 (10), AC-6 (9), AC-17 (1), CM-3f, CM-5 (1), IA-3 (3) (b), MA-4 (1), MP-4 (2), PE-3, PM-21, PT-7, RA-8, SC-7 (9), SC-7 (15), SI-3 (8), SI-4 (22), SI-7 (8), and SI-10 (1). Organizations include event types that are required by applicable laws, executive orders, directives, policies, regulations, standards, and guidelines. Audit records can be generated at various levels, including at the packet level as information traverses the network. Selecting the appropriate level of event logging is an important part of a monitoring and auditing capability and can identify the root causes of problems. When defining event types, organizations consider the logging necessary to cover related event types, such as the steps in distributed, transaction-based processes and the actions that occur in service-oriented architectures.</t>
  </si>
  <si>
    <t xml:space="preserve">AU-2 (a) [successful and unsuccessful account logon events, account management events, object access, policy change, privilege functions, process tracking, and system events. For Web applications: all administrator activity, authentication checks, authorization checks, data deletions, data access, data changes, and permission changes]
AU-2 (c) [organization-defined subset of the auditable events defined in AU-2a to be audited continually for each identified event].
AU-2 (e) [annually and whenever there is a change in the threat environment] </t>
  </si>
  <si>
    <t xml:space="preserve">AU-2 Requirement: Coordination between service provider and consumer shall be documented and accepted by an individual with information security oversight responsibilities.
AU-2 (e) Guidance: Annually or whenever changes in the threat environment are communicated to the service provider by GovRAMP. </t>
  </si>
  <si>
    <t>AU-3</t>
  </si>
  <si>
    <t>Content of Audit Records</t>
  </si>
  <si>
    <t>Ensure that audit records contain information that establishes the following:
 a. What type of event occurred;
 b. When the event occurred;
 c. Where the event occurred;
 d. Source of the event;
 e. Outcome of the event; and 
 f. Identity of any individuals, subjects, or objects/entities associated with the event.</t>
  </si>
  <si>
    <t>Audit record content that may be necessary to support the auditing function includes event descriptions (item a), time stamps (item b), source and destination addresses (item c), user or process identifiers (items d and f), success or fail indications (item e), and filenames involved (items a, c, e, and f) . Event outcomes include indicators of event success or failure and event-specific results, such as the system security and privacy posture after the event occurred. Organizations consider how audit records can reveal information about individuals that may give rise to privacy risks and how best to mitigate such risks. For example, there is the potential to reveal personally identifiable information in the audit trail, especially if the trail records inputs or is based on patterns or time of usage.</t>
  </si>
  <si>
    <t>AU-3 (1)</t>
  </si>
  <si>
    <t>Content of Audit Records | Additional Audit Information</t>
  </si>
  <si>
    <t>Generate audit records containing the following additional information: [Assignment: organization-defined additional information].</t>
  </si>
  <si>
    <t>The ability to add information generated in audit records is dependent on system functionality to configure the audit record content. Organizations may consider additional information in audit records including, but not limited to, access control or flow control rules invoked and individual identities of group account users. Organizations may also consider limiting additional audit record information to only information that is explicitly needed for audit requirements. This facilitates the use of audit trails and audit logs by not including information in audit records that could potentially be misleading, make it more difficult to locate information of interest, or increase the risk to individuals' privacy.</t>
  </si>
  <si>
    <t>AU-3 (1) [session, connection, transaction, or activity duration; for client-server transactions, the number of bytes received and bytes sent; additional informational messages to diagnose or identify the event; characteristics that describe or identify the object or resource being acted upon; individual identities of group account users; full-text of privileged commands]</t>
  </si>
  <si>
    <t>AU-3 (1) Guidance: For client-server transactions, the number of bytes sent and received gives bidirectional transfer information that can be helpful during an investigation or inquiry.</t>
  </si>
  <si>
    <t>AU-4</t>
  </si>
  <si>
    <t>Audit Log Storage Capacity</t>
  </si>
  <si>
    <t>Allocate audit log storage capacity to accommodate [Assignment: organization-defined audit log retention requirements].</t>
  </si>
  <si>
    <t>Organizations consider the types of audit logging to be performed and the audit log processing requirements when allocating audit log storage capacity. Allocating sufficient audit log storage capacity reduces the likelihood of such capacity being exceeded and resulting in the potential loss or reduction of audit logging capability.</t>
  </si>
  <si>
    <t>AU-5</t>
  </si>
  <si>
    <t>Response to Audit Logging Process Failures</t>
  </si>
  <si>
    <t>a. Alert [Assignment: organization-defined personnel or roles] within [Assignment: organization-defined time period] in the event of an audit logging process failure; and
 b. Take the following additional actions: [Assignment: organization-defined additional actions].</t>
  </si>
  <si>
    <t>Audit logging process failures include software and hardware errors, failures in audit log capturing mechanisms, and reaching or exceeding audit log storage capacity. Organization-defined actions include overwriting oldest audit records, shutting down the system, and stopping the generation of audit records. Organizations may choose to define additional actions for audit logging process failures based on the type of failure, the location of the failure, the severity of the failure, or a combination of such factors. When the audit logging process failure is related to storage, the response is carried out for the audit log storage repository (i.e., the distinct system component where the audit logs are stored), the system on which the audit logs reside, the total audit log storage capacity of the organization (i.e., all audit log storage repositories combined), or all three. Organizations may decide to take no additional actions after alerting designated roles or personnel.</t>
  </si>
  <si>
    <t>AU-5 (b) [overwrite oldest record]</t>
  </si>
  <si>
    <t>AU-6</t>
  </si>
  <si>
    <t>Audit Record Review, Analysis, and Reporting</t>
  </si>
  <si>
    <t>a. Review and analyze system audit records [Assignment: organization-defined frequency] for indications of [Assignment: organization-defined inappropriate or unusual activity] and the potential impact of the inappropriate or unusual activity;
 b. Report findings to [Assignment: organization-defined personnel or roles]; and
 c. Adjust the level of audit record review, analysis, and reporting within the system when there is a change in risk based on law enforcement information, intelligence information, or other credible sources of information.</t>
  </si>
  <si>
    <t>Audit record review, analysis, and reporting covers information security- and privacy-related logging performed by organizations, including logging that results from the monitoring of account usage, remote access, wireless connectivity, mobile device connection, configuration settings, system component inventory, use of maintenance tools and non-local maintenance, physical access, temperature and humidity, equipment delivery and removal, communications at system interfaces, and use of mobile code or Voice over Internet Protocol (VoIP). Findings can be reported to organizational entities that include the incident response team, help desk, and security or privacy offices. If organizations are prohibited from reviewing and analyzing audit records or unable to conduct such activities, the review or analysis may be carried out by other organizations granted such authority. The frequency, scope, and/or depth of the audit record review, analysis, and reporting may be adjusted to meet organizational needs based on new information received.</t>
  </si>
  <si>
    <t xml:space="preserve">AU-6 (a)-1 [at least weekly] </t>
  </si>
  <si>
    <t>AU-6 Requirement: Coordination between service provider and consumer shall be documented and accepted by an individual with information security oversight responsibilities. In multi-tenant environments, capability and means for providing review, analysis, and reporting to consumer for data pertaining to consumer shall be documented.</t>
  </si>
  <si>
    <t>AU-6 (1)</t>
  </si>
  <si>
    <t>Audit Record Review, Analysis, and Reporting | Automated Process Integration</t>
  </si>
  <si>
    <t>Integrate audit record review, analysis, and reporting processes using [Assignment: organization-defined automated mechanisms].</t>
  </si>
  <si>
    <t>Organizational processes that benefit from integrated audit record review, analysis, and reporting include incident response, continuous monitoring, contingency planning, investigation and response to suspicious activities, and Inspector General audits.</t>
  </si>
  <si>
    <t>AU-6 (3)</t>
  </si>
  <si>
    <t>Audit Record Review, Analysis, and Reporting | Correlate Audit Record Repositories</t>
  </si>
  <si>
    <t>Analyze and correlate audit records across different repositories to gain organization-wide situational awareness.</t>
  </si>
  <si>
    <t>Organization-wide situational awareness includes awareness across all three levels of risk management (i.e., organizational level, mission/business process level, and information system level) and supports cross-organization awareness.</t>
  </si>
  <si>
    <t>AU-7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</si>
  <si>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</si>
  <si>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</si>
  <si>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</si>
  <si>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AU-7 (1)</t>
  </si>
  <si>
    <t>Audit Record Reduction and Report Generation | Automatic Processing</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</si>
  <si>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</si>
  <si>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</si>
  <si>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AU-8</t>
  </si>
  <si>
    <t>Time Stamps</t>
  </si>
  <si>
    <t>a. Use internal system clocks to generate time stamps for audit records; and
 b. Record time stamps for audit records that meet [Assignment: organization-defined granularity of time measurement] and that use Coordinated Universal Time, have a fixed local time offset from Coordinated Universal Time, or that include the local time offset as part of the time stamp.</t>
  </si>
  <si>
    <t>Time stamps generated by the system include date and time. Time is commonly expressed in Coordinated Universal Time (UTC), a modern continuation of Greenwich Mean Time (GMT), or local time with an offset from UTC. Granularity of time measurements refers to the degree of synchronization between system clocks and reference clocks (e.g., clocks synchronizing within hundreds of milliseconds or tens of milliseconds). Organizations may define different time granularities for different system components. Time service can be critical to other security capabilities such as access control and identification and authentication, depending on the nature of the mechanisms used to support those capabilities.</t>
  </si>
  <si>
    <t>AU-8 (b) [one second granularity of time measurement]</t>
  </si>
  <si>
    <t>AU-9</t>
  </si>
  <si>
    <t>Protection of Audit Information</t>
  </si>
  <si>
    <t>a. Protect audit information and audit logging tools from unauthorized access, modification, and deletion; and
 b. Alert [Assignment: organization-defined personnel or roles] upon detection of unauthorized access, modification, or deletion of audit information.</t>
  </si>
  <si>
    <t>Audit information includes all information needed to successfully audit system activity, such as audit records, audit log settings, audit reports, and personally identifiable information. Audit logging tools are those programs and devices used to conduct system audit and logging activities. Protection of audit information focuses on technical protection and limits the ability to access and execute audit logging tools to authorized individuals. Physical protection of audit information is addressed by both media protection controls and physical and environmental protection controls.</t>
  </si>
  <si>
    <t>AU-9 (4)</t>
  </si>
  <si>
    <t>Protection of Audit Information | Access by Subset of Privileged Users</t>
  </si>
  <si>
    <t>Authorize access to management of audit logging functionality to only [Assignment: organization-defined subset of privileged users or roles].</t>
  </si>
  <si>
    <t>Individuals or roles with privileged access to a system and who are also the subject of an audit by that system may affect the reliability of the audit information by inhibiting audit activities or modifying audit records. Requiring privileged access to be further defined between audit-related privileges and other privileges limits the number of users or roles with audit-related privileges.</t>
  </si>
  <si>
    <t>Audit Record Retention</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</si>
  <si>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</si>
  <si>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</si>
  <si>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AU-11 [a time period in compliance with government requirements]</t>
  </si>
  <si>
    <t xml:space="preserve">AU-11 Requirement: The service provider retains audit records on-line for at least ninety days and further preserves audit records off-line for a period that is in accordance with NARA requirements. 
</t>
  </si>
  <si>
    <t>Audit Record Generation</t>
  </si>
  <si>
    <t>a. Provide audit record generation capability for the event types the system is capable of auditing as defined in AU-2a on [Assignment: organization-defined system components];
 b. Allow [Assignment: organization-defined personnel or roles] to select the event types that are to be logged by specific components of the system; and
 c. Generate audit records for the event types defined in AU-2c that include the audit record content defined in AU-3.</t>
  </si>
  <si>
    <t>Audit records can be generated from many different system components. The event types specified in AU-2d are the event types for which audit logs are to be generated and are a subset of all event types for which the system can generate audit records.</t>
  </si>
  <si>
    <t>AU-12 (a) [all information system and network components where audit capability is deployed/available]</t>
  </si>
  <si>
    <t>SECURITY ASSESSMENT AND AUTHORIZATION</t>
  </si>
  <si>
    <t>CA-1</t>
  </si>
  <si>
    <t>a. Develop, document, and disseminate to [Assignment: organization-defined personnel or roles]:
 1. [Selection (one or more): Organization-level; Mission/business process-level; System-level] assessment, authorization, and monitoring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assessment, authorization, and monitoring policy and the associated assessment, authorization, and monitoring controls;
 b. Designate an [Assignment: organization-defined official] to manage the development, documentation, and dissemination of the assessment, authorization, and monitoring policy and procedures; and
 c. Review and update the current assessment, authorization, and monitoring:
 1. Policy [Assignment: organization-defined frequency] and following [Assignment: organization-defined events]; and
 2. Procedures [Assignment: organization-defined frequency] and following [Assignment: organization-defined events].</t>
  </si>
  <si>
    <t>Assessment, authorization, and monitoring policy and procedures address the controls in the CA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assessment, authorization, and monitoring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assessment, authorization, and monitoring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</si>
  <si>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CA-1 (c) (1) [at least every 3 years] 
CA-1 (c) (2) [at least annually] [significant changes]</t>
  </si>
  <si>
    <t>CA-2</t>
  </si>
  <si>
    <t>Control Assessments</t>
  </si>
  <si>
    <t>a. Select the appropriate assessor or assessment team for the type of assessment to be conducted;
 b. Develop a control assessment plan that describes the scope of the assessment including:
 1. Controls and control enhancements under assessment;
 2. Assessment procedures to be used to determine control effectiveness; and
 3. Assessment environment, assessment team, and assessment roles and responsibilities;
 c. Ensure the control assessment plan is reviewed and approved by the authorizing official or designated representative prior to conducting the assessment;
 d. Assess the controls in the system and its environment of operation [Assignment: organization-defined frequency] to determine the extent to which the controls are implemented correctly, operating as intended, and producing the desired outcome with respect to meeting established security and privacy requirements;
 e. Produce a control assessment report that document the results of the assessment; and
 f. Provide the results of the control assessment to [Assignment: organization-defined individuals or roles].</t>
  </si>
  <si>
    <t>Organizations ensure that control assessors possess the required skills and technical expertise to develop effective assessment plans and to conduct assessments of system-specific, hybrid, common, and program management controls, as appropriate. The required skills include general knowledge of risk management concepts and approaches as well as comprehensive knowledge of and experience with the hardware, software, and firmware system components implemented.
 Organizations assess controls in systems and the environments in which those systems operate as part of initial and ongoing authorizations, continuous monitoring, FISMA annual assessments, system design and development, systems security engineering, privacy engineering, and the system development life cycle. Assessments help to ensure that organizations meet information security and privacy requirements, identify weaknesses and deficiencies in the system design and development process, provide essential information needed to make risk-based decisions as part of authorization processes, and comply with vulnerability mitigation procedures. Organizations conduct assessments on the implemented controls as documented in security and privacy plans. Assessments can also be conducted throughout the system development life cycle as part of systems engineering and systems security engineering processes. The design for controls can be assessed as RFPs are developed, responses assessed, and design reviews conducted. If a design to implement controls and subsequent implementation in accordance with the design are assessed during development, the final control testing can be a simple confirmation utilizing previously completed control assessment and aggregating the outcomes.
 Organizations may develop a single, consolidated security and privacy assessment plan for the system or maintain separate plans. A consolidated assessment plan clearly delineates the roles and responsibilities for control assessment. If multiple organizations participate in assessing a system, a coordinated approach can reduce redundancies and associated costs.
 Organizations can use other types of assessment activities, such as vulnerability scanning and system monitoring, to maintain the security and privacy posture of systems during the system life cycle. Assessment reports document assessment results in sufficient detail, as deemed necessary by organizations, to determine the accuracy and completeness of the reports and whether the controls are implemented correctly, operating as intended, and producing the desired outcome with respect to meeting requirements. Assessment results are provided to the individuals or roles appropriate for the types of assessments being conducted. For example, assessments conducted in support of authorization decisions are provided to authorizing officials, senior agency officials for privacy, senior agency information security officers, and authorizing official designated representatives.
 To satisfy annual assessment requirements, organizations can use assessment results from the following sources: initial or ongoing system authorizations, continuous monitoring, systems engineering processes, or system development life cycle activities. Organizations ensure that assessment results are current, relevant to the determination of control effectiveness, and obtained with the appropriate level of assessor independence. Existing control assessment results can be reused to the extent that the results are still valid and can also be supplemented with additional assessments as needed. After the initial authorizations, organizations assess controls during continuous monitoring. Organizations also establish the frequency for ongoing assessments in accordance with organizational continuous monitoring strategies. External audits, including audits by external entities such as regulatory agencies, are outside of the scope of CA-2.</t>
  </si>
  <si>
    <t>CA-2 (d) [at least annually] 
CA-2 (f) [individuals or roles to include GovRAMP PMO]</t>
  </si>
  <si>
    <t>CA-2 Guidance: Reference GovRAMP Annual Assessment Guidance.</t>
  </si>
  <si>
    <t>CA-2 (1)</t>
  </si>
  <si>
    <t>Control Assessments | Independent Assessors</t>
  </si>
  <si>
    <t>Employ independent assessors or assessment teams to conduct control assessments.</t>
  </si>
  <si>
    <t>Independent assessors or assessment teams are individuals or groups who conduct impartial assessments of systems. Impartiality means that assessors are free from any perceived or actual conflicts of interest regarding the development, operation, sustainment, or management of the systems under assessment or the determination of control effectiveness. To achieve impartiality, assessors do not create a mutual or conflicting interest with the organizations where the assessments are being conducted, assess their own work, act as management or employees of the organizations they are serving, or place themselves in positions of advocacy for the organizations acquiring their services.
 Independent assessments can be obtained from elements within organizations or be contracted to public or private sector entities outside of organizations. Authorizing officials determine the required level of independence based on the security categories of systems and/or the risk to organizational operations, organizational assets, or individuals. Authorizing officials also determine if the level of assessor independence provides sufficient assurance that the results are sound and can be used to make credible, risk-based decisions. Assessor independence determination includes whether contracted assessment services have sufficient independence, such as when system owners are not directly involved in contracting processes or cannot influence the impartiality of the assessors conducting the assessments. During the system design and development phase, having independent assessors is analogous to having independent SMEs involved in design reviews.
 When organizations that own the systems are small or the structures of the organizations require that assessments be conducted by individuals that are in the developmental, operational, or management chain of the system owners, independence in assessment processes can be achieved by ensuring that assessment results are carefully reviewed and analyzed by independent teams of experts to validate the completeness, accuracy, integrity, and reliability of the results. Assessments performed for purposes other than to support authorization decisions are more likely to be useable for such decisions when performed by assessors with sufficient independence, thereby reducing the need to repeat assessments.</t>
  </si>
  <si>
    <t>CA-2 (1) Requirement: For all authorizations, service provider must use a GovRAMP accredited 3PAO.</t>
  </si>
  <si>
    <t>CA-2 (3)</t>
  </si>
  <si>
    <t>Control Assessments | Leveraging Results from External Organizations</t>
  </si>
  <si>
    <t>Leverage the results of control assessments performed by [Assignment: organization-defined external organization] on [Assignment: organization-defined system] when the assessment meets [Assignment: organization-defined requirements].</t>
  </si>
  <si>
    <t>Organizations may rely on control assessments of organizational systems by other (external) organizations. Using such assessments and reusing existing assessment evidence can decrease the time and resources required for assessments by limiting the independent assessment activities that organizations need to perform. The factors that organizations consider in determining whether to accept assessment results from external organizations can vary. Such factors include the organization’s past experience with the organization that conducted the assessment, the reputation of the assessment organization, the level of detail of supporting assessment evidence provided, and mandates imposed by applicable laws, executive orders, directives, regulations, policies, standards, and guidelines. Accredited testing laboratories that support the Common Criteria Program ISO 15408-1, the NIST Cryptographic Module Validation Program (CMVP), or the NIST Cryptographic Algorithm Validation Program (CAVP) can provide independent assessment results that organizations can leverage.</t>
  </si>
  <si>
    <t>CA-2 (3)-1 [any GovRAMP Accredited 3PAO]
CA-2 (3)-3 [the conditions of the sponsoring body in the GovRAMP Repository]</t>
  </si>
  <si>
    <t>CA-3</t>
  </si>
  <si>
    <t>Information Exchange</t>
  </si>
  <si>
    <t>a. Approve and manage the exchange of information between the system and other systems using [Selection (one or more): interconnection security agreements; information exchange security agreements; memoranda of understanding or agreement; service level agreements; user agreements; nondisclosure agreements; [Assignment: organization-defined type of agreement]];
 b. Document, as part of each exchange agreement, the interface characteristics, security and privacy requirements, controls, and responsibilities for each system, and the impact level of the information communicated; and
 c. Review and update the agreements [Assignment: organization-defined frequency].</t>
  </si>
  <si>
    <t>System information exchange requirements apply to information exchanges between two or more systems. System information exchanges include connections via leased lines or virtual private networks, connections to internet service providers, database sharing or exchanges of database transaction information, connections and exchanges with cloud services, exchanges via web-based services, or exchanges of files via file transfer protocols, network protocols (e.g., IPv4, IPv6), email, or other organization-to-organization communications. Organizations consider the risk related to new or increased threats that may be introduced when systems exchange information with other systems that may have different security and privacy requirements and controls. This includes systems within the same organization and systems that are external to the organization. A joint authorization of the systems exchanging information, as described in CA-6 (1) or CA-6 (2), may help to communicate and reduce risk.
 Authorizing officials determine the risk associated with system information exchange and the controls needed for appropriate risk mitigation. The types of agreements selected are based on factors such as the impact level of the information being exchanged, the relationship between the organizations exchanging information (e.g., government to government, government to business, business to business, government or business to service provider, government or business to individual), or the level of access to the organizational system by users of the other system. If systems that exchange information have the same authorizing official, organizations need not develop agreements. Instead, the interface characteristics between the systems (e.g., how the information is being exchanged. how the information is protected) are described in the respective security and privacy plans. If the systems that exchange information have different authorizing officials within the same organization, the organizations can develop agreements or provide the same information that would be provided in the appropriate agreement type from CA-3a in the respective security and privacy plans for the systems. Organizations may incorporate agreement information into formal contracts, especially for information exchanges established between federal agencies and nonfederal organizations (including service providers, contractors, system developers, and system integrators). Risk considerations include systems that share the same networks.</t>
  </si>
  <si>
    <t>CA-3 (c) [at least annually and on input from an individual with information security oversight responsibilities.]</t>
  </si>
  <si>
    <t>CA-5</t>
  </si>
  <si>
    <t>Plan of Action and Milestones</t>
  </si>
  <si>
    <t>a. Develop a plan of action and milestones for the system to document the planned remediation actions of the organization to correct weaknesses or deficiencies noted during the assessment of the controls and to reduce or eliminate known vulnerabilities in the system; and
 b. Update existing plan of action and milestones [Assignment: organization-defined frequency] based on the findings from control assessments, independent audits or reviews, and continuous monitoring activities.</t>
  </si>
  <si>
    <t>Plans of action and milestones are useful for any type of organization to track planned remedial actions. Plans of action and milestones are required in authorization packages and subject to federal reporting requirements established by OMB.</t>
  </si>
  <si>
    <t>CA-5 (b) [at least monthly]</t>
  </si>
  <si>
    <t>CA-5 Requirement: POA&amp;Ms must be provided at least monthly.
CA-5 Guidance: Reference GovRAMP-POAM-Template</t>
  </si>
  <si>
    <t>CA-6</t>
  </si>
  <si>
    <t>Authorization</t>
  </si>
  <si>
    <t>a. Assign a senior official as the authorizing official for the system;
 b. Assign a senior official as the authorizing official for common controls available for inheritance by organizational systems;
 c. Ensure that the authorizing official for the system, before commencing operations:
 1. Accepts the use of common controls inherited by the system; and
 2. Authorizes the system to operate;
 d. Ensure that the authorizing official for common controls authorizes the use of those controls for inheritance by organizational systems;
 e. Update the authorizations [Assignment: organization-defined frequency].</t>
  </si>
  <si>
    <t>Authorizations are official management decisions by senior officials to authorize operation of systems, authorize the use of common controls for inheritance by organizational systems, and explicitly accept the risk to organizational operations and assets, individuals, other organizations, and the Nation based on the implementation of agreed-upon controls. Authorizing officials provide budgetary oversight for organizational systems and common controls or assume responsibility for the mission and business functions supported by those systems or common controls. The authorization process is a federal responsibility, and therefore, authorizing officials must be federal employees. Authorizing officials are both responsible and accountable for security and privacy risks associated with the operation and use of organizational systems. Nonfederal organizations may have similar processes to authorize systems and senior officials that assume the authorization role and associated responsibilities.
 Authorizing officials issue ongoing authorizations of systems based on evidence produced from implemented continuous monitoring programs. Robust continuous monitoring programs reduce the need for separate reauthorization processes. Through the employment of comprehensive continuous monitoring processes, the information contained in authorization packages (i.e., security and privacy plans, assessment reports, and plans of action and milestones) is updated on an ongoing basis. This provides authorizing officials, common control providers, and system owners with an up-to-date status of the security and privacy posture of their systems, controls, and operating environments. To reduce the cost of reauthorization, authorizing officials can leverage the results of continuous monitoring processes to the maximum extent possible as the basis for rendering reauthorization decisions.</t>
  </si>
  <si>
    <t xml:space="preserve">CA-6 (e) [ when a significant change occurs] </t>
  </si>
  <si>
    <t>CA-6 (e) Guidance: Significant change is defined in NIST Special Publication 800-37 Revision 2, Appendix F and according to GovRAMP Significant Change Policies and Procedures. The service provider describes the types of changes to the information system or the environment of operations that would impact the risk posture. The types of changes are approved and accepted by an individual with information security oversight responsibilities.</t>
  </si>
  <si>
    <t>CA-7</t>
  </si>
  <si>
    <t>Continuous Monitoring</t>
  </si>
  <si>
    <t>Develop a system-level continuous monitoring strategy and implement continuous monitoring in accordance with the organization-level continuous monitoring strategy that includes:
 a. Establishing the following system-level metrics to be monitored: [Assignment: organization-defined system-level metrics];
 b. Establishing [Assignment: organization-defined frequencies] for monitoring and [Assignment: organization-defined frequencies] for assessment of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[Assignment: organization-defined personnel or roles] [Assignment: organization-defined frequency].</t>
  </si>
  <si>
    <t>Continuous monitoring at the system level facilitates ongoing awareness of the system security and privacy posture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generate risk response actions by organizations. When monitoring the effectiveness of multiple controls that have been grouped into capabilities, a root-cause analysis may be needed to determine the specific control that has failed. Continuous monitoring programs allow organizations to maintain the authorizations of systems and common controls in highly dynamic environments of operation with changing mission and business needs, threats, vulnerabilities, and technologies. Having access to security and privacy information on a continuing basis through reports and dashboards gives organizational officials the ability to make effective and timely risk management decisions, including ongoing authorization decisions.
 Automation supports more frequent updates to hardware, software, and firmware inventories, authorization packages, and other system information. Effectiveness is further enhanced when continuous monitoring outputs are formatted to provide information that is specific, measurable, actionable, relevant, and timely. Continuous monitoring activities are scaled in accordance with the security categories of systems. Monitoring requirements, including the need for specific monitoring, may be referenced in other controls and control enhancements, such as AC-2g, AC-2 (7), AC-2 (12) (a), AC-2 (7) (b), AC-2 (7) (c), AC-17 (1), AT-4a, AU-13, AU-13 (1), AU-13 (2), CM-3f, CM-6d, CM-11c, IR-5, MA-2b, MA-3a, MA-4a, PE-3d, PE-6, PE-14b, PE-16, PE-20, PM-6, PM-23, PM-31, PS-7e, SA-9c, SR-4, SC-5 (3) (b), SC-7a, SC-7 (24) (b), SC-18b, SC-43b, and SI-4.</t>
  </si>
  <si>
    <t>CA-7 (g)-1 [to include the sponsoring body]</t>
  </si>
  <si>
    <t>CA-7 Requirement: Operating System, Database, Web Application, Container, and Service Configuration Scans: at least monthly. All scans performed by Independent Assessor: at least annually.
CA-7 Guidance: GovRAMP provides a template for the Continuous Monitoring Plan. SPs should reference the GovRAMP Continuous Monitoring Strategy Guide when developing the Continuous Monitoring Plan.</t>
  </si>
  <si>
    <t>CA-7 (1)</t>
  </si>
  <si>
    <t>Continuous Monitoring | Independent Assessment</t>
  </si>
  <si>
    <t>Employ independent assessors or assessment teams to monitor the controls in the system on an ongoing basis.</t>
  </si>
  <si>
    <t>Organizations maximize the value of control assessments by requiring that assessments be conducted by assessors with appropriate levels of independence. The level of required independence is based on organizational continuous monitoring strategies. Assessor independence provides a degree of impartiality to the monitoring process. To achieve such impartiality, assessors do not create a mutual or conflicting interest with the organizations where the assessments are being conducted, assess their own work, act as management or employees of the organizations they are serving, or place themselves in advocacy positions for the organizations acquiring their services.</t>
  </si>
  <si>
    <t>CA-7 (4)</t>
  </si>
  <si>
    <t>Continuous Monitoring | Risk Monitoring</t>
  </si>
  <si>
    <t>Ensure risk monitoring is an integral part of the continuous monitoring strategy that includes the following:
 (a) Effectiveness monitoring;
 (b) Compliance monitoring; and
 (c) Change monitoring.</t>
  </si>
  <si>
    <t>Risk monitoring is informed by the established organizational risk tolerance. Effectiveness monitoring determines the ongoing effectiveness of the implemented risk response measures. Compliance monitoring verifies that required risk response measures are implemented. It also verifies that security and privacy requirements are satisfied. Change monitoring identifies changes to organizational systems and environments of operation that may affect security and privacy risk.</t>
  </si>
  <si>
    <t>CA-8</t>
  </si>
  <si>
    <t>Penetration Testing</t>
  </si>
  <si>
    <t>Conduct penetration testing [Assignment: organization-defined frequency] on [Assignment: organization-defined systems or system components].</t>
  </si>
  <si>
    <t>Penetration testing is a specialized type of assessment conducted on systems or individual system components to identify vulnerabilities that could be exploited by adversaries. Penetration testing goes beyond automated vulnerability scanning and is conducted by agents and teams with demonstrable skills and experience that include technical expertise in network, operating system, and/or application level security. Penetration testing can be used to validate vulnerabilities or determine the degree of penetration resistance of systems to adversaries within specified constraints. Such constraints include time, resources, and skills. Penetration testing attempts to duplicate the actions of adversaries and provides a more in-depth analysis of security- and privacy-related weaknesses or deficiencies. Penetration testing is especially important when organizations are transitioning from older technologies to newer technologies (e.g., transitioning from IPv4 to IPv6 network protocols).
 Organizations can use the results of vulnerability analyses to support penetration testing activities. Penetration testing can be conducted internally or externally on the hardware, software, or firmware components of a system and can exercise both physical and technical controls. A standard method for penetration testing includes a pretest analysis based on full knowledge of the system, pretest identification of potential vulnerabilities based on the pretest analysis, and testing designed to determine the exploitability of vulnerabilities. All parties agree to the rules of engagement before commencing penetration testing scenarios. Organizations correlate the rules of engagement for the penetration tests with the tools, techniques, and procedures that are anticipated to be employed by adversaries. Penetration testing may result in the exposure of information that is protected by laws or regulations, to individuals conducting the testing. Rules of engagement, contracts, or other appropriate mechanisms can be used to communicate expectations for how to protect this information. Risk assessments guide the decisions on the level of independence required for the personnel conducting penetration testing.</t>
  </si>
  <si>
    <t>CA-8-1 [at least annually]</t>
  </si>
  <si>
    <t>CA-8 Guidance: Reference the GovRAMP Penetration Test Guidance.</t>
  </si>
  <si>
    <t>CA-8 (1)</t>
  </si>
  <si>
    <t>Penetration Testing | Independent Penetration Testing Agent or Team</t>
  </si>
  <si>
    <t>Employ an independent penetration testing agent or team to perform penetration testing on the system or system components.</t>
  </si>
  <si>
    <t>Independent penetration testing agents or teams are individuals or groups who conduct impartial penetration testing of organizational systems. Impartiality implies that penetration testing agents or teams are free from perceived or actual conflicts of interest with respect to the development, operation, or management of the systems that are the targets of the penetration testing. CA-2 (1) provides additional information on independent assessments that can be applied to penetration testing.</t>
  </si>
  <si>
    <t>CA-9</t>
  </si>
  <si>
    <t>Internal System Connections</t>
  </si>
  <si>
    <t>a. Authorize internal connections of [Assignment: organization-defined system components or classes of components] to the system;
 b. Document, for each internal connection, the interface characteristics, security and privacy requirements, and the nature of the information communicated;
 c. Terminate internal system connections after [Assignment: organization-defined conditions]; and
 d. Review [Assignment: organization-defined frequency] the continued need for each internal connection.</t>
  </si>
  <si>
    <t>Internal system connections are connections between organizational systems and separate constituent system components (i.e., connections between components that are part of the same system) including components used for system development. Intra-system connections include connections with mobile devices, notebook and desktop computers, tablets, printers, copiers, facsimile machines, scanners, sensors, and servers. Instead of authorizing each internal system connection individually, organizations can authorize internal connections for a class of system components with common characteristics and/or configurations, including printers, scanners, and copiers with a specified processing, transmission, and storage capability or smart phones and tablets with a specific baseline configuration. The continued need for an internal system connection is reviewed from the perspective of whether it provides support for organizational missions or business functions.</t>
  </si>
  <si>
    <t>CA-9 (d) [at least annually]</t>
  </si>
  <si>
    <t>CONFIGURATION MANAGEMENT</t>
  </si>
  <si>
    <t>CM-1</t>
  </si>
  <si>
    <t>a. Develop, document, and disseminate to [Assignment: organization-defined personnel or roles]:
 1. [Selection (one or more): Organization-level; Mission/business process-level; System-level] configuration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configuration management policy and the associated configuration management controls;
 b. Designate an [Assignment: organization-defined official] to manage the development, documentation, and dissemination of the configuration management policy and procedures; and
 c. Review and update the current configuration management:
 1. Policy [Assignment: organization-defined frequency] and following [Assignment: organization-defined events]; and
 2. Procedures [Assignment: organization-defined frequency] and following [Assignment: organization-defined events].</t>
  </si>
  <si>
    <t>Configuration management policy and procedures address the controls in the CM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configuration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configuration management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</si>
  <si>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CM-1 (c) (1) [at least every 3 years] 
CM-1 (c) (2) [at least annually] [significant changes]</t>
  </si>
  <si>
    <t>CM-2</t>
  </si>
  <si>
    <t>Baseline Configuration</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</si>
  <si>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</si>
  <si>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</si>
  <si>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CM-2 (b) (1) [at least annually and when a significant change occurs]
CM-2 (b) (2) [to include when directed by the SAC]</t>
  </si>
  <si>
    <t xml:space="preserve"> CM-2 (b) (1) Guidance: Significant change is defined in NIST Special Publication 800-37 Revision 2, Appendix F.
</t>
  </si>
  <si>
    <t>CM-2 (2)</t>
  </si>
  <si>
    <t>Baseline Configuration | Automation Support for Accuracy and Currency</t>
  </si>
  <si>
    <t>Maintain the currency, completeness, accuracy, and availability of the baseline configuration of the system using [Assignment: organization-defined automated mechanisms].</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</si>
  <si>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 (2) for organizations that combine system component inventory and baseline configuration activities.</t>
  </si>
  <si>
    <t>CM-2 (3)</t>
  </si>
  <si>
    <t>Baseline Configuration | Retention of Previous Configurations</t>
  </si>
  <si>
    <t>Retain [Assignment: organization-defined number] of previous versions of baseline configurations of the system to support rollback.</t>
  </si>
  <si>
    <t>Retaining previous versions of baseline configurations to support rollback include hardware, software, firmware, configuration files, configuration records, and associated documentation.</t>
  </si>
  <si>
    <t>CM-2 (7)</t>
  </si>
  <si>
    <t>Baseline Configuration | Configure Systems and Components for High-risk Areas</t>
  </si>
  <si>
    <t xml:space="preserve"> (a) Issue [Assignment: organization-defined systems or system components] with [Assignment: organization-defined configurations] to individuals traveling to locations that the organization deems to be of significant risk; and
 (b) Apply the following controls to the systems or components when the individuals return from travel: [Assignment: organization-defined controls].</t>
  </si>
  <si>
    <t>When it is known that systems or system components will be in high-risk areas external to the organization, additional controls may be implemented to counter the increased threat in such areas. For example, organizations can take actions for notebook computers used by individuals departing on and returning from travel. Actions include determining the locations that are of concern, defining the required configurations for the components, ensuring that components are configured as intended before travel is initiated, and applying controls to the components after travel is completed. Specially configured notebook computers include computers with sanitized hard drives, limited applications, and more stringent configuration settings. Controls applied to mobile devices upon return from travel include examining the mobile device for signs of physical tampering and purging and reimaging disk drives. Protecting information that resides on mobile devices is addressed in the MP (Media Protection) family.</t>
  </si>
  <si>
    <t>CM-3</t>
  </si>
  <si>
    <t>Configuration Change Control</t>
  </si>
  <si>
    <t>a. Determine and document the types of changes to the system that are configuration-controlled;
 b. Review proposed configuration-controlled changes to the system and approve or disapprove such changes with explicit consideration for security and privacy impact analyses;
 c. Document configuration change decisions associated with the system;
 d. Implement approved configuration-controlled changes to the system;
 e. Retain records of configuration-controlled changes to the system for [Assignment: organization-defined time period];
 f. Monitor and review activities associated with configuration-controlled changes to the system; and
 g. Coordinate and provide oversight for configuration change control activities through [Assignment: organization-defined configuration change control element] that convenes [Selection (one or more): [Assignment: organization-defined frequency]; when [Assignment: organization-defined configuration change conditions]].</t>
  </si>
  <si>
    <t>Configuration change control for organizational systems involves the systematic proposal, justification, implementation, testing, review, and disposition of system changes, including system upgrades and modifications. Configuration change control includes changes to baseline configurations, configuration items of systems, operational procedures, configuration settings for system components, remediate vulnerabilities, and unscheduled or unauthorized changes. Processes for managing configuration changes to systems include Configuration Control Boards or Change Advisory Boards that review and approve proposed changes. For changes that impact privacy risk, the senior agency official for privacy updates privacy impact assessments and system of records notices. For new systems or major upgrades, organizations consider including representatives from the development organizations on the Configuration Control Boards or Change Advisory Boards. Auditing of changes includes activities before and after changes are made to systems and the auditing activities required to implement such changes. See also SA-10.</t>
  </si>
  <si>
    <t>CM-3 Requirement: The service provider establishes a central means of communicating major changes to or developments in the information system or environment of operations that may affect its services to the State government and associated service consumers (e.g., electronic bulletin board, web status page). The means of communication are approved and accepted by an individual with information security oversight responsibilities.
CM-3 (e) Guidance: In accordance with record retention policies and procedures.</t>
  </si>
  <si>
    <t>CM-3 (2)</t>
  </si>
  <si>
    <t>Configuration Change Control | Testing, Validation, and Documentation of Changes</t>
  </si>
  <si>
    <t>Test, validate, and document changes to the system before finalizing the implementation of the changes.</t>
  </si>
  <si>
    <t>Changes to systems include modifications to hardware, software, or firmware components and configuration settings defined in CM-6. Organizations ensure that testing does not interfere with system operations that support organizational mission and business functions. Individuals or groups conducting tests understand security and privacy policies and procedures, system security and privacy policies and procedures, and the health, safety, and environmental risks associated with specific facilities or processes. Operational systems may need to be taken offline, or replicated to the extent feasible, before testing can be conducted. If systems must be taken offline for testing, the tests are scheduled to occur during planned system outages whenever possible. If the testing cannot be conducted on operational systems, organizations employ compensating controls.</t>
  </si>
  <si>
    <t>CM-3 (4)</t>
  </si>
  <si>
    <t>Configuration Change Control | Security and Privacy Representatives</t>
  </si>
  <si>
    <t>Require [Assignment: organization-defined security and privacy representatives] to be members of the [Assignment: organization-defined configuration change control element].</t>
  </si>
  <si>
    <t>Information security and privacy representatives include system security officers, senior agency information security officers, senior agency officials for privacy, or system privacy officers. Representation by personnel with information security and privacy expertise is important because changes to system configurations can have unintended side effects, some of which may be security- or privacy-relevant. Detecting such changes early in the process can help avoid unintended, negative consequences that could ultimately affect the security and privacy posture of systems. The configuration change control element referred to in the second organization-defined parameter reflects the change control elements defined by organizations in CM-3g.</t>
  </si>
  <si>
    <t>CM-3 (4)-2 [Configuration control board (CCB) or similar (as defined in CM-3)]</t>
  </si>
  <si>
    <t>CM-4</t>
  </si>
  <si>
    <t>Impact Analyses</t>
  </si>
  <si>
    <t>Analyze changes to the system to determine potential security and privacy impacts prior to change implementation.</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</si>
  <si>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</si>
  <si>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CM-4 (2)</t>
  </si>
  <si>
    <t>Impact Analyses | Verification of Controls</t>
  </si>
  <si>
    <t>After system changes, verify that the impacted controls are implemented correctly, operating as intended, and producing the desired outcome with regard to meeting the security and privacy requirements for the system.</t>
  </si>
  <si>
    <t>Implementation in this context refers to installing changed code in the operational system that may have an impact on security or privacy controls.</t>
  </si>
  <si>
    <t>CM-5</t>
  </si>
  <si>
    <t>Access Restrictions for Change</t>
  </si>
  <si>
    <t>Define, document, approve, and enforce physical and logical access restrictions associated with changes to the system.</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</si>
  <si>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</si>
  <si>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CM-5 (1)</t>
  </si>
  <si>
    <t>Access Restrictions for Change | Automated Access Enforcement and Audit Records</t>
  </si>
  <si>
    <t xml:space="preserve"> (a)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</si>
  <si>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</si>
  <si>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CM-5 (5)</t>
  </si>
  <si>
    <t>Access Restrictions for Change | Privilege Limitation for Production and Operation</t>
  </si>
  <si>
    <t xml:space="preserve"> (a) Limit privileges to change system components and system-related information within a production or operational environment; and
 (b) Review and reevaluate privileges [Assignment: organization-defined frequency].</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</si>
  <si>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</si>
  <si>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 xml:space="preserve">CM-5 (5) (b) [at least quarterly] </t>
  </si>
  <si>
    <t>CM-6</t>
  </si>
  <si>
    <t>Configuration Settings</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</si>
  <si>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</si>
  <si>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</si>
  <si>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CM-6 (a) Requirement 1:  The service provider shall use the DoD STIGs to establish configuration settings; Center for Internet Security up to Level 2 (CIS Level 2) guidelines shall be used if STIGs are not available; Custom baselines shall be used if CIS is not available.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SPs and 3PAOs typically combine compliance check findings into a single CM-6 finding, which is acceptable. However, for initial assessments, annual assessments, and significant change requests, GovRAMP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SP’s Plan of Action and Milestones (POA&amp;M). This will likely result in the details of individual control findings overlapping with those in the combined CM-6 finding, which is acceptable.
During monthly continuous monitoring, new findings from SP compliance checks may be combined into a single CM-6 POA&amp;M item. SPs are not required to map the findings to specific controls because controls are only assessed during initial assessments, annual assessments, and significant change requests.</t>
  </si>
  <si>
    <t>CM-6 (1)</t>
  </si>
  <si>
    <t>Configuration Settings | Automated Management, Application, and Verification</t>
  </si>
  <si>
    <t>Manage, apply, and verify configuration settings for [Assignment: organization-defined system components] using [Assignment: organization-defined automated mechanisms].</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</si>
  <si>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</si>
  <si>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CM-7</t>
  </si>
  <si>
    <t>Least Functionality</t>
  </si>
  <si>
    <t>a. Configure the system to provide only [Assignment: organization-defined mission essential capabilities]; and
 b. Prohibit or restrict the use of the following functions, ports, protocols, software, and/or services: [Assignment: organization-defined prohibited or restricted functions, system ports, protocols, software, and/or services].</t>
  </si>
  <si>
    <t>Systems provide a wide variety of functions and services. Some of the functions and services routinely provided by default may not be necessary to support essential organizational missions, functions, or operations. Additionally, it is sometimes convenient to provide multiple services from a single system component, but doing so increases risk over limiting the services provided by that single component. Where feasible, organizations limit component functionality to a single function per component. Organizations consider removing unused or unnecessary software and disabling unused or unnecessary physical and logical ports and protocols to prevent unauthorized connection of components, transfer of information, and tunneling. Organizations employ network scanning tools, intrusion detection and prevention systems, and end-point protection technologies, such as firewalls and host-based intrusion detection systems, to identify and prevent the use of prohibited functions, protocols, ports, and services. Least functionality can also be achieved as part of the fundamental design and development of the system (see SA-8, SC-2, and SC-3).</t>
  </si>
  <si>
    <t>CM-7 (b) Requirement: The service provider shall use Security guidelines (See CM-6) to establish list of prohibited or restricted functions, ports, protocols, and/or services or establishes its own list of prohibited or restricted functions, ports, protocols, and/or services if STIGs or CIS is not available.</t>
  </si>
  <si>
    <t>CM-7 (1)</t>
  </si>
  <si>
    <t>Least Functionality | Periodic Review</t>
  </si>
  <si>
    <t xml:space="preserve"> (a) Review the system [Assignment: organization-defined frequency] to identify unnecessary and/or nonsecure functions, ports, protocols, software, and services; and
 (b) Disable or remove [Assignment: organization-defined functions, ports, protocols, software, and services within the system deemed to be unnecessary and/or nonsecure].</t>
  </si>
  <si>
    <t>Organizations review functions, ports, protocols, and services provided by systems or system components to determine the functions and services that are candidates for elimination. Such reviews are especially important during transition periods from older technologies to newer technologies (e.g., transition from IPv4 to IPv6). These technology transitions may require implementing the older and newer technologies simultaneously during the transition period and returning to minimum essential functions, ports, protocols, and services at the earliest opportunity. Organizations can either decide the relative security of the function, port, protocol, and/or service or base the security decision on the assessment of other entities. Unsecure protocols include Bluetooth, FTP, and peer-to-peer networking.</t>
  </si>
  <si>
    <t xml:space="preserve">CM-7 (1) (a) [at least annually] </t>
  </si>
  <si>
    <t>CM-7 (2)</t>
  </si>
  <si>
    <t>Least Functionality | Prevent Program Execution</t>
  </si>
  <si>
    <t>Prevent program execution in accordance with [Selection (one or more): [Assignment: organization-defined policies, rules of behavior, and/or access agreements regarding software program usage and restrictions]; rules authorizing the terms and conditions of software program usage].</t>
  </si>
  <si>
    <t>Prevention of program execution addresses organizational policies, rules of behavior, and/or access agreements that restrict software usage and the terms and conditions imposed by the developer or manufacturer, including software licensing and copyrights. Restrictions include prohibiting auto-execute features, restricting roles allowed to approve program execution, permitting or prohibiting specific software programs, or restricting the number of program instances executed at the same time.</t>
  </si>
  <si>
    <t>CM-7 (2) Guidance:  This control refers to software deployment by SP personnel into the production environment. The control requires a policy that states conditions for deploying software. This control shall be implemented in a technical manner on the information system to only allow programs to run that adhere to the policy (i.e. allow-listing). This control is not to be based off of strictly written policy on what is allowed or not allowed to run.</t>
  </si>
  <si>
    <t>CM-7 (5)</t>
  </si>
  <si>
    <t>Least Functionality | Authorized Software — Allow-by-exception</t>
  </si>
  <si>
    <t xml:space="preserve"> (a) Identify [Assignment: organization-defined software programs authorized to execute on the system];
 (b) Employ a deny-all, permit-by-exception policy to allow the execution of authorized software programs on the system; and
 (c) Review and update the list of authorized software programs [Assignment: organization-defined frequency].</t>
  </si>
  <si>
    <t>Authorized software programs can be limited to specific versions or from a specific source. To facilitate a comprehensive authorized software process and increase the strength of protection for attacks that bypass application level authorized software, software programs may be decomposed into and monitored at different levels of detail. These levels include applications, application programming interfaces, application modules, scripts, system processes, system services, kernel functions, registries, drivers, and dynamic link libraries. The concept of permitting the execution of authorized software may also be applied to user actions, system ports and protocols, IP addresses/ranges, websites, and MAC addresses. Organizations consider verifying the integrity of authorized software programs using digital signatures, cryptographic checksums, or hash functions. Verification of authorized software can occur either prior to execution or at system startup. The identification of authorized URLs for websites is addressed in CA-3 (5) and SC-7.</t>
  </si>
  <si>
    <t>CM-7 (5) (c) [at least quarterly or when there is a change]</t>
  </si>
  <si>
    <t>CM-8</t>
  </si>
  <si>
    <t>System Component Inventory</t>
  </si>
  <si>
    <t>a. Develop and document an inventory of system components that:
 1. Accurately reflects the system;
 2. Includes all components within the system;
 3. Does not include duplicate accounting of components or components assigned to any other system;
 4. Is at the level of granularity deemed necessary for tracking and reporting; and
 5. Includes the following information to achieve system component accountability: [Assignment: organization-defined information deemed necessary to achieve effective system component accountability]; and
 b. Review and update the system component inventory [Assignment: organization-defined frequency].</t>
  </si>
  <si>
    <t>System components are discrete, identifiable information technology assets that include hardware, software, and firmware. Organizations may choose to implement centralized system component inventories that include components from all organizational systems. In such situations, organizations ensure that the inventories include system-specific information required for component accountability. The information necessary for effective accountability of system components includes the system name, software owners, software version numbers, hardware inventory specifications, software license information, and for networked components, the machine names and network addresses across all implemented protocols (e.g., IPv4, IPv6). Inventory specifications include date of receipt, cost, model, serial number, manufacturer, supplier information, component type, and physical location.
 Preventing duplicate accounting of system components addresses the lack of accountability that occurs when component ownership and system association is not known, especially in large or complex connected systems. Effective prevention of duplicate accounting of system components necessitates use of a unique identifier for each component. For software inventory, centrally managed software that is accessed via other systems is addressed as a component of the system on which it is installed and managed. Software installed on multiple organizational systems and managed at the system level is addressed for each individual system and may appear more than once in a centralized component inventory, necessitating a system association for each software instance in the centralized inventory to avoid duplicate accounting of components. Scanning systems implementing multiple network protocols (e.g., IPv4 and IPv6) can result in duplicate components being identified in different address spaces. The implementation of CM-8 (7) can help to eliminate duplicate accounting of components.</t>
  </si>
  <si>
    <t>CM-8 (b) [at least monthly]</t>
  </si>
  <si>
    <t>CM-8 Requirement: must be provided at least monthly or when there is a change.</t>
  </si>
  <si>
    <t>CM-8 (1)</t>
  </si>
  <si>
    <t>System Component Inventory | Updates During Installation and Removal</t>
  </si>
  <si>
    <t>Update the inventory of system components as part of component installations, removals, and system updates.</t>
  </si>
  <si>
    <t>Organizations can improve the accuracy, completeness, and consistency of system component inventories if the inventories are updated as part of component installations or removals or during general system updates. If inventories are not updated at these key times, there is a greater likelihood that the information will not be appropriately captured and documented. System updates include hardware, software, and firmware components.</t>
  </si>
  <si>
    <t>CM-8 (3)</t>
  </si>
  <si>
    <t>System Component Inventory | Automated Unauthorized Component Detection</t>
  </si>
  <si>
    <t xml:space="preserve"> (a) Detect the presence of unauthorized hardware, software, and firmware components within the system using [Assignment: organization-defined automated mechanisms] [Assignment: organization-defined frequency]; and
 (b) Take the following actions when unauthorized components are detected: [Selection (one or more): disable network access by such components; isolate the components; notify [Assignment: organization-defined personnel or roles]].</t>
  </si>
  <si>
    <t>Automated unauthorized component detection is applied in addition to the monitoring for unauthorized remote connections and mobile devices. Monitoring for unauthorized system components may be accomplished on an ongoing basis or by the periodic scanning of systems for that purpose. Automated mechanisms may also be used to prevent the connection of unauthorized components (see CM-7 (9)). Automated mechanisms can be implemented in systems or in separate system components. When acquiring and implementing automated mechanisms, organizations consider whether such mechanisms depend on the ability of the system component to support an agent or supplicant in order to be detected since some types of components do not have or cannot support agents (e.g., IoT devices, sensors). Isolation can be achieved , for example, by placing unauthorized system components in separate domains or subnets or quarantining such components. This type of component isolation is commonly referred to as sandboxing.</t>
  </si>
  <si>
    <t>CM-8 (3) (a)-1  [automated mechanisms with a maximum five-minute delay in detection.] 
CM-8 (3) (a)-2 [continuously]</t>
  </si>
  <si>
    <t>CM-9</t>
  </si>
  <si>
    <t>Configuration Management Plan</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</si>
  <si>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</si>
  <si>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</si>
  <si>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CM-9 Guidance: GovRAMP does not provide a template for the Configuration Management Plan. However, NIST SP 800-128, Guide for Security-Focused Configuration Management of Information Systems, provides guidelines for the implementation of CM controls as well as a sample CMP outline in Appendix D of the Guide</t>
  </si>
  <si>
    <t>Software Usage Restrictions</t>
  </si>
  <si>
    <t>a. Use software and associated documentation in accordance with contract agreements and copyright laws;
 b. Track the use of software and associated documentation protected by quantity licenses to control copying and distribution; and
 c. Control and document the use of peer-to-peer file sharing technology to ensure that this capability is not used for the unauthorized distribution, display, performance, or reproduction of copyrighted work.</t>
  </si>
  <si>
    <t>Software license tracking can be accomplished by manual or automated methods, depending on organizational needs. Examples of contract agreements include software license agreements and non-disclosure agreements.</t>
  </si>
  <si>
    <t>User-installed Software</t>
  </si>
  <si>
    <t>a. Establish [Assignment: organization-defined policies] governing the installation of software by users;
 b. Enforce software installation policies through the following methods: [Assignment: organization-defined methods]; and
 c. Monitor policy compliance [Assignment: organization-defined frequency].</t>
  </si>
  <si>
    <t>If provided the necessary privileges, users can install software in organizational systems. To maintain control over the software installed, organizations identify permitted and prohibited actions regarding software installation. Permitted software installations include updates and security patches to existing software and downloading new applications from organization-approved app stores. Prohibited software installations include software with unknown or suspect pedigrees or software that organizations consider potentially malicious. Policies selected for governing user-installed software are organization-developed or provided by some external entity. Policy enforcement methods can include procedural methods and automated methods.</t>
  </si>
  <si>
    <t>CM-11 (c) [Continuously (via CM-7 (5))]</t>
  </si>
  <si>
    <t>Information Location</t>
  </si>
  <si>
    <t>a. Identify and document the location of [Assignment: organization-defined information] and the specific system components on which the information is processed and stored;
 b. Identify and document the users who have access to the system and system components where the information is processed and stored; and
 c. Document changes to the location (i.e., system or system components) where the information is processed and stored.</t>
  </si>
  <si>
    <t>Information location addresses the need to understand where information is being processed and stored. Information location includes identifying where specific information types and information reside in system components and how information is being processed so that information flow can be understood and adequate protection and policy management provided for such information and system components. The security category of the information is also a factor in determining the controls necessary to protect the information and the system component where the information resides (see FIPS 199). The location of the information and system components is also a factor in the architecture and design of the system (see SA-4, SA-8, SA-17).</t>
  </si>
  <si>
    <t>CM-12 Requirement: According to GovRAMP Authorization Boundary Guidance</t>
  </si>
  <si>
    <t>CM-12 (1)</t>
  </si>
  <si>
    <t>Information Location | Automated Tools to Support Information Location</t>
  </si>
  <si>
    <t>Use automated tools to identify [Assignment: organization-defined information by information type] on [Assignment: organization-defined system components] to ensure controls are in place to protect organizational information and individual privacy.</t>
  </si>
  <si>
    <t>The use of automated tools helps to increase the effectiveness and efficiency of the information location capability implemented within the system. Automation also helps organizations manage the data produced during information location activities and share such information across the organization. The output of automated information location tools can be used to guide and inform system architecture and design decisions.</t>
  </si>
  <si>
    <t>CM-12 (1)-1: [Government data and system data that must be protected at the High or Moderate impact levels]</t>
  </si>
  <si>
    <t>CM-12 (1) Requirement: According to GovRAMP Authorization Boundary Guidance.</t>
  </si>
  <si>
    <t>CONTINGENCY PLANNING</t>
  </si>
  <si>
    <t>CP-1</t>
  </si>
  <si>
    <t>a. Develop, document, and disseminate to [Assignment: organization-defined personnel or roles]:
 1. [Selection (one or more): Organization-level; Mission/business process-level; System-level] contingency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contingency planning policy and the associated contingency planning controls;
 b. Designate an [Assignment: organization-defined official] to manage the development, documentation, and dissemination of the contingency planning policy and procedures; and
 c. Review and update the current contingency planning:
 1. Policy [Assignment: organization-defined frequency] and following [Assignment: organization-defined events]; and
 2. Procedures [Assignment: organization-defined frequency] and following [Assignment: organization-defined events].</t>
  </si>
  <si>
    <t>Contingency planning policy and procedures address the controls in the CP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contingency planning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contingency planning policy and procedures include assessment or audit findings, security incidents or breaches, or changes in laws, executive orders, directives, regulations, policies, standards, and guidelines. Simply restating controls does not constitute an organizational policy or procedure.</t>
  </si>
  <si>
    <t>CP-1 (c) (1) [at least every 3 years] 
CP-1 (c) (2) [at least annually] [significant changes]</t>
  </si>
  <si>
    <t>CP-2</t>
  </si>
  <si>
    <t>Contingency Plan</t>
  </si>
  <si>
    <t>a. Develop a contingency plan for the system that:
 1. Identifies essential mission and business functions and associated contingency requirements;
 2. Provides recovery objectives, restoration priorities, and metrics;
 3. Addresses contingency roles, responsibilities, assigned individuals with contact information;
 4. Addresses maintaining essential mission and business functions despite a system disruption, compromise, or failure; 
 5. Addresses eventual, full system restoration without deterioration of the controls originally planned and implemented;
 6. Addresses the sharing of contingency information; and
 7. Is reviewed and approved by [Assignment: organization-defined personnel or roles];
 b. Distribute copies of the contingency plan to [Assignment: organization-defined key contingency personnel (identified by name and/or by role) and organizational elements];
 c. Coordinate contingency planning activities with incident handling activities;
 d. Review the contingency plan for the system [Assignment: organization-defined frequency];
 e. Update the contingency plan to address changes to the organization, system, or environment of operation and problems encountered during contingency plan implementation, execution, or testing;
 f. Communicate contingency plan changes to [Assignment: organization-defined key contingency personnel (identified by name and/or by role) and organizational elements];
 g. Incorporate lessons learned from contingency plan testing, training, or actual contingency activities into contingency testing and training; and
 h. Protect the contingency plan from unauthorized disclosure and modification.</t>
  </si>
  <si>
    <t>Contingency planning for systems is part of an overall program for achieving continuity of operations for organizational mission and business functions. Contingency planning addresses system restoration and implementation of alternative mission or business processes when systems are compromised or breached. Contingency planning is considered throughout the system development life cycle and is a fundamental part of the system design. Systems can be designed for redundancy, to provide backup capabilities, and for resilience. Contingency plans reflect the degree of restoration required for organizational systems since not all systems need to fully recover to achieve the level of continuity of operations desired. System recovery objectives reflect applicable laws, executive orders, directives, regulations, policies, standards, guidelines, organizational risk tolerance, and system impact level.
 Actions addressed in contingency plans include orderly system degradation, system shutdown, fallback to a manual mode, alternate information flows, and operating in modes reserved for when systems are under attack. By coordinating contingency planning with incident handling activities, organizations ensure that the necessary planning activities are in place and activated in the event of an incident. Organizations consider whether continuity of operations during an incident conflicts with the capability to automatically disable the system, as specified in IR-4 (5). Incident response planning is part of contingency planning for organizations and is addressed in the IR (Incident Response) family.</t>
  </si>
  <si>
    <t>CP-2 (d) [at least annually]</t>
  </si>
  <si>
    <t>CP-2 Requirement: For all authorizations the contingency lists include designated GovRAMP personnel.
CP-2 Requirement: SPs must use the GovRAMP Information System Contingency Plan (ISCP) Template (available on the GovRAMP.org: https://GovRAMP.org/templates-resources/</t>
  </si>
  <si>
    <t>CP-2 (1)</t>
  </si>
  <si>
    <t>Contingency Plan | Coordinate with Related Plans</t>
  </si>
  <si>
    <t>Coordinate contingency plan development with organizational elements responsible for related plans.</t>
  </si>
  <si>
    <t>Plans that are related to contingency plans include Business Continuity Plans, Disaster Recovery Plans, Critical Infrastructure Plans, Continuity of Operations Plans, Crisis Communications Plans, Insider Threat Implementation Plans, Data Breach Response Plans, Cyber Incident Response Plans, Breach Response Plans, and Occupant Emergency Plans.</t>
  </si>
  <si>
    <t>CP-2 (3)</t>
  </si>
  <si>
    <t>Contingency Plan | Resume Mission and Business Functions</t>
  </si>
  <si>
    <t>Plan for the resumption of [Selection: all; essential] mission and business functions within [Assignment: organization-defined time period] of contingency plan activation.</t>
  </si>
  <si>
    <t>Organizations may choose to conduct contingency planning activities to resume mission and business functions as part of business continuity planning or as part of business impact analyses. Organizations prioritize the resumption of mission and business functions. The time period for resuming mission and business functions may be dependent on the severity and extent of the disruptions to the system and its supporting infrastructure.</t>
  </si>
  <si>
    <t>CP-2 (3)-1 [all]
CP-2 (3)-2 [time period defined in service provider and organization  SLA]</t>
  </si>
  <si>
    <t>CP-2 (8)</t>
  </si>
  <si>
    <t>Contingency Plan | Identify Critical Assets</t>
  </si>
  <si>
    <t>Identify critical system assets supporting [Selection: all; essential] mission and business functions.</t>
  </si>
  <si>
    <t>Organizations may choose to identify critical assets as part of criticality analysis, business continuity planning, or business impact analyses. Organizations identify critical system assets so that additional controls can be employed (beyond the controls routinely implemented) to help ensure that organizational mission and business functions can continue to be conducted during contingency operations. The identification of critical information assets also facilitates the prioritization of organizational resources. Critical system assets include technical and operational aspects. Technical aspects include system components, information technology services, information technology products, and mechanisms. Operational aspects include procedures (i.e., manually executed operations) and personnel (i.e., individuals operating technical controls and/or executing manual procedures). Organizational program protection plans can assist in identifying critical assets. If critical assets are resident within or supported by external service providers, organizations consider implementing CP-2 (7) as a control enhancement.</t>
  </si>
  <si>
    <t>CP-3</t>
  </si>
  <si>
    <t>Contingency Training</t>
  </si>
  <si>
    <t>a. Provide contingency training to system users consistent with assigned roles and responsibilities: 
 1. Within [Assignment: organization-defined time period] of assuming a contingency role or responsibility;
 2. When required by system changes; and
 3. [Assignment: organization-defined frequency] thereafter; and
 b. Review and update contingency training content [Assignment: organization-defined frequency] and following [Assignment: organization-defined events].</t>
  </si>
  <si>
    <t>Contingency training provided by organizations is linked to the assigned roles and responsibilities of organizational personnel to ensure that the appropriate content and level of detail is included in such training. For example, some individuals may only need to know when and where to report for duty during contingency operations and if normal duties are affected; system administrators may require additional training on how to establish systems at alternate processing and storage sites; and organizational officials may receive more specific training on how to conduct mission-essential functions in designated off-site locations and how to establish communications with other governmental entities for purposes of coordination on contingency-related activities. Training for contingency roles or responsibilities reflects the specific continuity requirements in the contingency plan. Events that may precipitate an update to contingency training content include, but are not limited to, contingency plan testing or an actual contingency (lessons learned), assessment or audit findings, security incidents or breaches, or changes in laws, executive orders, directives, regulations, policies, standards, and guidelines. At the discretion of the organization, participation in a contingency plan test or exercise, including lessons learned sessions subsequent to the test or exercise, may satisfy contingency plan training requirements.</t>
  </si>
  <si>
    <t>CP-3 (a) (1) [*See Additional Requirements]
CP-3 (a) (3) [at least annually]
CP-3 (b) [at least annually]</t>
  </si>
  <si>
    <t>CP-3 (a) Requirement: Privileged admins and engineers must take the basic contingency training within 10 days. Consideration must be given for those privileged admins and engineers with critical contingency-related roles, to gain enough system context and situational awareness to understand the full impact of contingency training as it applies to their respective level. Newly hired critical contingency personnel must take this more in-depth training within 60 days of hire date when the training will have more impact.</t>
  </si>
  <si>
    <t>CP-4</t>
  </si>
  <si>
    <t>Contingency Plan Testing</t>
  </si>
  <si>
    <t>a. Test the contingency plan for the system [Assignment: organization-defined frequency] using the following tests to determine the effectiveness of the plan and the readiness to execute the plan: [Assignment: organization-defined tests].
 b. Review the contingency plan test results; and
 c. Initiate corrective actions, if needed.</t>
  </si>
  <si>
    <t>Methods for testing contingency plans to determine the effectiveness of the plans and identify potential weaknesses include checklists, walk-through and tabletop exercises, simulations (parallel or full interrupt), and comprehensive exercises. Organizations conduct testing based on the requirements in contingency plans and include a determination of the effects on organizational operations, assets, and individuals due to contingency operations. Organizations have flexibility and discretion in the breadth, depth, and timelines of corrective actions.</t>
  </si>
  <si>
    <t>CP-4 (a)-1 [at least annually] 
CP-4 (a)-2 [functional exercises]</t>
  </si>
  <si>
    <t>CP-4 (a) Requirement: The service provider develops test plans in accordance with NIST Special Publication 800-34 (as amended); plans are approved by an individual with information security oversight responsibilities.
CP-4 (b) Requirement: The service provider must include the Contingency Plan test results with the security package within the Contingency Plan-designated appendix (Appendix G, Contingency Plan Test Report).</t>
  </si>
  <si>
    <t>CP-4 (1)</t>
  </si>
  <si>
    <t>Contingency Plan Testing | Coordinate with Related Plans</t>
  </si>
  <si>
    <t>Coordinate contingency plan testing with organizational elements responsible for related plans.</t>
  </si>
  <si>
    <t>Plans related to contingency planning for organizational systems include Business Continuity Plans, Disaster Recovery Plans, Continuity of Operations Plans, Crisis Communications Plans, Critical Infrastructure Plans, Cyber Incident Response Plans, and Occupant Emergency Plans. Coordination of contingency plan testing does not require organizations to create organizational elements to handle related plans or to align such elements with specific plans. However, it does require that if such organizational elements are responsible for related plans, organizations coordinate with those elements.</t>
  </si>
  <si>
    <t>CP-6</t>
  </si>
  <si>
    <t>Alternate Storage Site</t>
  </si>
  <si>
    <t>a. Establish an alternate storage site, including necessary agreements to permit the storage and retrieval of system backup information; and
 b. Ensure that the alternate storage site provides controls equivalent to that of the primary site.</t>
  </si>
  <si>
    <t>Alternate storage sites are geographically distinct from primary storage sites and maintain duplicate copies of information and data if the primary storage site is not available. Similarly, alternate processing sites provide processing capability if the primary processing site is not available. Geographically distributed architectures that support contingency requirements may be considered alternate storage sites. Items covered by alternate storage site agreements include environmental conditions at the alternate sites, access rules for systems and facilities, physical and environmental protection requirements, and coordination of delivery and retrieval of backup media. Alternate storage sites reflect the requirements in contingency plans so that organizations can maintain essential mission and business functions despite compromise, failure, or disruption in organizational systems.</t>
  </si>
  <si>
    <t>CP-6 (1)</t>
  </si>
  <si>
    <t>Alternate Storage Site | Separation from Primary Site</t>
  </si>
  <si>
    <t>Identify an alternate storage site that is sufficiently separated from the primary storage site to reduce susceptibility to the same threats.</t>
  </si>
  <si>
    <t>Threats that affect alternate storage sites are defined in organizational risk assessments and include natural disasters, structural failures, hostile attacks, and errors of omission or commission. Organizations determine what is considered a sufficient degree of separation between primary and alternate storage sites based on the types of threats that are of concern. For threats such as hostile attacks, the degree of separation between sites is less relevant.</t>
  </si>
  <si>
    <t>CP-6 (3)</t>
  </si>
  <si>
    <t>Alternate Storage Site | Accessibility</t>
  </si>
  <si>
    <t>Identify potential accessibility problems to the alternate storage site in the event of an area-wide disruption or disaster and outline explicit mitigation actions.</t>
  </si>
  <si>
    <t>Area-wide disruptions refer to those types of disruptions that are broad in geographic scope with such determinations made by organizations based on organizational assessments of risk. Explicit mitigation actions include duplicating backup information at other alternate storage sites if access problems occur at originally designated alternate sites or planning for physical access to retrieve backup information if electronic accessibility to the alternate site is disrupted.</t>
  </si>
  <si>
    <t>CP-7</t>
  </si>
  <si>
    <t>Alternate Processing Site</t>
  </si>
  <si>
    <t>a. Establish an alternate processing site, including necessary agreements to permit the transfer and resumption of [Assignment: organization-defined system operations] for essential mission and business functions within [Assignment: organization-defined time period consistent with recovery time and recovery point objectives] when the primary processing capabilities are unavailable;
 b. Make available at the alternate processing site, the equipment and supplies required to transfer and resume operations or put contracts in place to support delivery to the site within the organization-defined time period for transfer and resumption; and
 c. Provide controls at the alternate processing site that are equivalent to those at the primary site.</t>
  </si>
  <si>
    <t>Alternate processing sites are geographically distinct from primary processing sites and provide processing capability if the primary processing site is not available. The alternate processing capability may be addressed using a physical processing site or other alternatives, such as failover to a cloud-based service provider or other internally or externally provided processing service. Geographically distributed architectures that support contingency requirements may also be considered alternate processing sites. Controls that are covered by alternate processing site agreements include the environmental conditions at alternate sites, access rules, physical and environmental protection requirements, and the coordination for the transfer and assignment of personnel. Requirements are allocated to alternate processing sites that reflect the requirements in contingency plans to maintain essential mission and business functions despite disruption, compromise, or failure in organizational systems.</t>
  </si>
  <si>
    <t xml:space="preserve">CP-7 (a) Requirement: The service provider defines a time period consistent with the recovery time objectives and business impact analysis.
</t>
  </si>
  <si>
    <t>CP-7 (1)</t>
  </si>
  <si>
    <t>Alternate Processing Site | Separation from Primary Site</t>
  </si>
  <si>
    <t>Identify an alternate processing site that is sufficiently separated from the primary processing site to reduce susceptibility to the same threats.</t>
  </si>
  <si>
    <t>Threats that affect alternate processing sites are defined in organizational assessments of risk and include natural disasters, structural failures, hostile attacks, and errors of omission or commission. Organizations determine what is considered a sufficient degree of separation between primary and alternate processing sites based on the types of threats that are of concern. For threats such as hostile attacks, the degree of separation between sites is less relevant.</t>
  </si>
  <si>
    <t>CP-7 (1) Guidance: The service provider may determine what is considered a sufficient degree of separation between the primary and alternate processing sites, based on the types of threats that are of concern. For one particular type of threat (i.e., hostile cyber attack), the degree of separation between sites will be less relevant.</t>
  </si>
  <si>
    <t>CP-7 (2)</t>
  </si>
  <si>
    <t>Alternate Processing Site | Accessibility</t>
  </si>
  <si>
    <t>Identify potential accessibility problems to alternate processing sites in the event of an area-wide disruption or disaster and outlines explicit mitigation actions.</t>
  </si>
  <si>
    <t>Area-wide disruptions refer to those types of disruptions that are broad in geographic scope with such determinations made by organizations based on organizational assessments of risk.</t>
  </si>
  <si>
    <t>CP-7 (3)</t>
  </si>
  <si>
    <t>Alternate Processing Site | Priority of Service</t>
  </si>
  <si>
    <t>Develop alternate processing site agreements that contain priority-of-service provisions in accordance with availability requirements (including recovery time objectives).</t>
  </si>
  <si>
    <t>Priority of service agreements refer to negotiated agreements with service providers that ensure that organizations receive priority treatment consistent with their availability requirements and the availability of information resources for logical alternate processing and/or at the physical alternate processing site. Organizations establish recovery time objectives as part of contingency planning.</t>
  </si>
  <si>
    <t>CP-8</t>
  </si>
  <si>
    <t>Telecommunications Services</t>
  </si>
  <si>
    <t>Establish alternate telecommunications services, including necessary agreements to permit the resumption of [Assignment: organization-defined system operations] for essential mission and business functions within [Assignment: organization-defined time period] when the primary telecommunications capabilities are unavailable at either the primary or alternate processing or storage sites.</t>
  </si>
  <si>
    <t>Telecommunications services (for data and voice) for primary and alternate processing and storage sites are in scope for CP-8. Alternate telecommunications services reflect the continuity requirements in contingency plans to maintain essential mission and business functions despite the loss of primary telecommunications services. Organizations may specify different time periods for primary or alternate sites. Alternate telecommunications services include additional organizational or commercial ground-based circuits or lines, network-based approaches to telecommunications, or the use of satellites. Organizations consider factors such as availability, quality of service, and access when entering into alternate telecommunications agreements.</t>
  </si>
  <si>
    <t xml:space="preserve">CP-8 Requirement: The service provider defines a time period consistent with the recovery time objectives and business impact analysis.
</t>
  </si>
  <si>
    <t>CP-8 (1)</t>
  </si>
  <si>
    <t>Telecommunications Services | Priority of Service Provisions</t>
  </si>
  <si>
    <t xml:space="preserve"> (a) Develop primary and alternate telecommunications service agreements that contain priority-of-service provisions in accordance with availability requirements (including recovery time objectives); and
 (b) Request Telecommunications Service Priority for all telecommunications services used for national security emergency preparedness if the primary and/or alternate telecommunications services are provided by a common carrier.</t>
  </si>
  <si>
    <t>Organizations consider the potential mission or business impact in situations where telecommunications service providers are servicing other organizations with similar priority of service provisions. Telecommunications Service Priority (TSP) is a Federal Communications Commission (FCC) program that directs telecommunications service providers (e.g., wireline and wireless phone companies) to give preferential treatment to users enrolled in the program when they need to add new lines or have their lines restored following a disruption of service, regardless of the cause. The FCC sets the rules and policies for the TSP program, and the Department of Homeland Security manages the TSP program. The TSP program is always in effect and not contingent on a major disaster or attack taking place. Federal sponsorship is required to enroll in the TSP program.</t>
  </si>
  <si>
    <t>CP-8 (2)</t>
  </si>
  <si>
    <t>Telecommunications Services | Single Points of Failure</t>
  </si>
  <si>
    <t>Obtain alternate telecommunications services to reduce the likelihood of sharing a single point of failure with primary telecommunications services.</t>
  </si>
  <si>
    <t>In certain circumstances, telecommunications service providers or services may share the same physical lines, which increases the vulnerability of a single failure point. It is important to have provider transparency for the actual physical transmission capability for telecommunication services.</t>
  </si>
  <si>
    <t>CP-9</t>
  </si>
  <si>
    <t>System Backup</t>
  </si>
  <si>
    <t>a. Conduct backups of user-level information contained in [Assignment: organization-defined system components] [Assignment: organization-defined frequency consistent with recovery time and recovery point objectives];
 b. Conduct backups of system-level information contained in the system [Assignment: organization-defined frequency consistent with recovery time and recovery point objectives];
 c. Conduct backups of system documentation, including security- and privacy-related documentation [Assignment: organization-defined frequency consistent with recovery time and recovery point objectives]; and 
 d. Protect the confidentiality, integrity, and availability of backup information.</t>
  </si>
  <si>
    <t>System-level information includes system state information, operating system software, middleware, application software, and licenses. User-level information includes information other than system-level information. Mechanisms employed to protect the integrity of system backups include digital signatures and cryptographic hashes. Protection of system backup information while in transit is addressed by MP-5 and SC-8. System backups reflect the requirements in contingency plans as well as other organizational requirements for backing up information. Organizations may be subject to laws, executive orders, directives, regulations, or policies with requirements regarding specific categories of information (e.g., personal health information). Organizational personnel consult with the senior agency official for privacy and legal counsel regarding such requirements.</t>
  </si>
  <si>
    <t>CP-9 (a)-2 [daily incremental; weekly full]
CP-9 (b) [daily incremental; weekly full]
CP-9 (c) [daily incremental; weekly full]</t>
  </si>
  <si>
    <t>CP-9 Requirement: The service provider shall determine what elements of the cloud environment require the Information System Backup control. The service provider shall determine how Information System Backup is going to be verified and appropriate periodicity of the check.
CP-9 (a) Requirement: The service provider maintains at least three backup copies of user-level information (at least one of which is available online) or provides an equivalent alternative.
CP-9 (b) Requirement: The service provider maintains at least three backup copies of system-level information (at least one of which is available online) or provides an equivalent alternative.
CP-9 (c) Requirement: The service provider maintains at least three backup copies of information system documentation including security information (at least one of which is available online) or provides an equivalent alternative.</t>
  </si>
  <si>
    <t>CP-9 (1)</t>
  </si>
  <si>
    <t>System Backup | Testing for Reliability and Integrity</t>
  </si>
  <si>
    <t>Test backup information [Assignment: organization-defined frequency] to verify media reliability and information integrity.</t>
  </si>
  <si>
    <t>Organizations need assurance that backup information can be reliably retrieved. Reliability pertains to the systems and system components where the backup information is stored, the operations used to retrieve the information, and the integrity of the information being retrieved. Independent and specialized tests can be used for each of the aspects of reliability. For example, decrypting and transporting (or transmitting) a random sample of backup files from the alternate storage or backup site and comparing the information to the same information at the primary processing site can provide such assurance.</t>
  </si>
  <si>
    <t>CP-9 (1) [at least annually]</t>
  </si>
  <si>
    <t>CP-9 (8)</t>
  </si>
  <si>
    <t>System Backup | Cryptographic Protection</t>
  </si>
  <si>
    <t>Implement cryptographic mechanisms to prevent unauthorized disclosure and modification of [Assignment: organization-defined backup information].</t>
  </si>
  <si>
    <t>The selection of cryptographic mechanisms is based on the need to protect the confidentiality and integrity of backup information. The strength of mechanisms selected is commensurate with the security category or classification of the information. Cryptographic protection applies to system backup information in storage at both primary and alternate locations. Organizations that implement cryptographic mechanisms to protect information at rest also consider cryptographic key management solutions.</t>
  </si>
  <si>
    <t>CP-9 (08) [all backup files]</t>
  </si>
  <si>
    <t>CP-9 (8) Guidance: Note that this enhancement requires the use of cryptography which must be compliant with State requirements and utilize FIPS compliant cryptography (see SC-13.)</t>
  </si>
  <si>
    <t>System Recovery and Reconstitution</t>
  </si>
  <si>
    <t>Provide for the recovery and reconstitution of the system to a known state within [Assignment: organization-defined time period consistent with recovery time and recovery point objectives] after a disruption, compromise, or failure.</t>
  </si>
  <si>
    <t>Recovery is executing contingency plan activities to restore organizational mission and business functions. Reconstitution takes place following recovery and includes activities for returning systems to fully operational states. Recovery and reconstitution operations reflect mission and business priorities; recovery point, recovery time, and reconstitution objectives; and organizational metrics consistent with contingency plan requirements. Reconstitution includes the deactivation of interim system capabilities that may have been needed during recovery operations. Reconstitution also includes assessments of fully restored system capabilities, reestablishment of continuous monitoring activities, system reauthorization (if required), and activities to prepare the system and organization for future disruptions, breaches, compromises, or failures. Recovery and reconstitution capabilities can include automated mechanisms and manual procedures. Organizations establish recovery time and recovery point objectives as part of contingency planning.</t>
  </si>
  <si>
    <t>CP-10 (2)</t>
  </si>
  <si>
    <t>System Recovery and Reconstitution | Transaction Recovery</t>
  </si>
  <si>
    <t>Implement transaction recovery for systems that are transaction-based.</t>
  </si>
  <si>
    <t>Transaction-based systems include database management systems and transaction processing systems. Mechanisms supporting transaction recovery include transaction rollback and transaction journaling.</t>
  </si>
  <si>
    <t>IDENTIFICATION AND AUTHENTICATION</t>
  </si>
  <si>
    <t>IA-1</t>
  </si>
  <si>
    <t>a. Develop, document, and disseminate to [Assignment: organization-defined personnel or roles]:
 1. [Selection (one or more): Organization-level; Mission/business process-level; System-level] identification and authentication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identification and authentication policy and the associated identification and authentication controls;
 b. Designate an [Assignment: organization-defined official] to manage the development, documentation, and dissemination of the identification and authentication policy and procedures; and
 c. Review and update the current identification and authentication:
 1. Policy [Assignment: organization-defined frequency] and following [Assignment: organization-defined events]; and
 2. Procedures [Assignment: organization-defined frequency] and following [Assignment: organization-defined events].</t>
  </si>
  <si>
    <t>Identification and authentication policy and procedures address the controls in the IA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identification and authentication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identification and authentication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</si>
  <si>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IA-1 (c) (1) [at least every 3 years] 
IA-1 (c) (2) [at least annually] [significant changes]</t>
  </si>
  <si>
    <t>IA-2</t>
  </si>
  <si>
    <t>Identification and Authentication (organizational Users)</t>
  </si>
  <si>
    <t>Uniquely identify and authenticate organizational users and associate that unique identification with processes acting on behalf of those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</si>
  <si>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</si>
  <si>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State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</si>
  <si>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IA-2 (1)</t>
  </si>
  <si>
    <t>Identification and Authentication (organizational Users) | Multi-factor Authentication to Privileged Accounts</t>
  </si>
  <si>
    <t>Implement multi-factor authentication for access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</si>
  <si>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</si>
  <si>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IA-2 (1) Requirement: According to SP 800-63-3, SP 800-63A (IAL), SP 800-63B (AAL), and SP 800-63C (FAL).
IA-2 (1) Requirement: Multi-factor authentication must be phishing-resistant.
IA-2 (1) Guidance: Multi-factor authentication to subsequent components in the same user domain is not required.</t>
  </si>
  <si>
    <t>IA-2 (2)</t>
  </si>
  <si>
    <t>Identification and Authentication (organizational Users) | Multi-factor Authentication to Non-privileged Accounts</t>
  </si>
  <si>
    <t>Implement multi-factor authentication for access to non-privileged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</si>
  <si>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card or the DoD Common Access Card. In addition to authenticating users at the system level, organizations may also employ authentication mechanisms at the application level, at their discretion, to provide increased information security. Regardless of the type of access (i.e., local, network, remote), non-privileged accounts are authenticated using multi-factor options appropriate for the level of risk. Organizations can provide additional security measures, such as additional or more rigorous authentication mechanisms, for specific types of access.</t>
  </si>
  <si>
    <t>IA-2 (2) Requirement: According to SP 800-63-3, SP 800-63A (IAL), SP 800-63B (AAL), and SP 800-63C (FAL).
IA-2 (2) Requirement: Multi-factor authentication must be phishing-resistant.
IA-2 (2) Guidance: Multi-factor authentication to subsequent components in the same user domain is not required.</t>
  </si>
  <si>
    <t>IA-2 (5)</t>
  </si>
  <si>
    <t>Identification and Authentication (organizational Users) | Individual Authentication with Group Authentication</t>
  </si>
  <si>
    <t>When shared accounts or authenticators are employed, require users to be individually authenticated before granting access to the shared accounts or resources.</t>
  </si>
  <si>
    <t>Individual authentication prior to shared group authentication mitigates the risk of using group accounts or authenticators.</t>
  </si>
  <si>
    <t>IA-2 (6)</t>
  </si>
  <si>
    <t>Identification and Authentication (organizational Users) | Access to Accounts —separate Device</t>
  </si>
  <si>
    <t>Implement multi-factor authentication for [Selection (one or more): local; network; remote] access to [Selection (one or more): privileged accounts; non-privileged accounts] such that:
 (a) One of the factors is provided by a device separate from the system gaining access; and
 (b) The device meets [Assignment: organization-defined strength of mechanism requirements].</t>
  </si>
  <si>
    <t>The purpose of requiring a device that is separate from the system to which the user is attempting to gain access for one of the factors during multi-factor authentication is to reduce the likelihood of compromising authenticators or credentials stored on the system. Adversaries may be able to compromise such authenticators or credentials and subsequently impersonate authorized users. Implementing one of the factors on a separate device (e.g., a hardware token), provides a greater strength of mechanism and an increased level of assurance in the authentication process.</t>
  </si>
  <si>
    <t xml:space="preserve">IA-2 (6)-1 [local, network and remote]
IA-2 (6)-2 [privileged accounts; non-privileged accounts]
</t>
  </si>
  <si>
    <t>IA-2 (8)</t>
  </si>
  <si>
    <t>Identification and Authentication (organizational Users) | Access to Accounts — Replay Resistant</t>
  </si>
  <si>
    <t>Implement replay-resistant authentication mechanisms for access to [Selection (one or more): privileged accounts; non-privileged accounts].</t>
  </si>
  <si>
    <t>Authentication processes resist replay attacks if it is impractical to achieve successful authentications by replaying previous authentication messages. Replay-resistant techniques include protocols that use nonces or challenges such as time synchronous or cryptographic authenticators.</t>
  </si>
  <si>
    <t>IA-2 (8) [privileged accounts; non-privileged accounts]</t>
  </si>
  <si>
    <t>IA-3</t>
  </si>
  <si>
    <t>Device Identification and Authentication</t>
  </si>
  <si>
    <t>Uniquely identify and authenticate [Assignment: organization-defined devices and/or types of devices] before establishing a [Selection (one or more): local; remote; network] connection.</t>
  </si>
  <si>
    <t>Devices that require unique device-to-device identification and authentication are defined by type, device, or a combination of type and device. Organization-defined device types include devices that are not owned by the organization. Systems use shared known information (e.g., Media Access Control [MAC], Transmission Control Protocol/Internet Protocol [TCP/IP] addresses) for device identification or organizational authentication solutions (e.g., Institute of Electrical and Electronics Engineers (IEEE) 802.1x and Extensible Authentication Protocol [EAP], RADIUS server with EAP-Transport Layer Security [TLS] authentication, Kerberos) to identify and authenticate devices on local and wide area networks. Organizations determine the required strength of authentication mechanisms based on the security categories of systems and mission or business requirements. Because of the challenges of implementing device authentication on a large scale, organizations can restrict the application of the control to a limited number/type of devices based on mission or business needs.</t>
  </si>
  <si>
    <t>IA-4</t>
  </si>
  <si>
    <t>Identifier Management</t>
  </si>
  <si>
    <t>Manage system identifiers by:
 a. Receiving authorization from [Assignment: organization-defined personnel or roles] to assign an individual, group, role, service, or device identifier;
 b. Selecting an identifier that identifies an individual, group, role, service, or device;
 c. Assigning the identifier to the intended individual, group, role, service, or device; and
 d. Preventing reuse of identifiers for [Assignment: organization-defined time period].</t>
  </si>
  <si>
    <t>Common device identifiers include Media Access Control (MAC) addresses, Internet Protocol (IP) addresses, or device-unique token identifiers. The management of individual identifiers is not applicable to shared system accounts. Typically, individual identifiers are the usernames of the system accounts assigned to those individuals. In such instances, the account management activities of AC-2 use account names provided by IA-4. Identifier management also addresses individual identifiers not necessarily associated with system accounts. Preventing the reuse of identifiers implies preventing the assignment of previously used individual, group, role, service, or device identifiers to different individuals, groups, roles, services, or devices.</t>
  </si>
  <si>
    <t>IA-4 (a) [at a minimum, the ISSO (or similar role within the organization)]  
IA-4 (d) [at least two (2) years]</t>
  </si>
  <si>
    <t>IA-4 (4)</t>
  </si>
  <si>
    <t>Identifier Management | Identify User Status</t>
  </si>
  <si>
    <t>Manage individual identifiers by uniquely identifying each individual as [Assignment: organization-defined characteristic identifying individual status].</t>
  </si>
  <si>
    <t>Characteristics that identify the status of individuals include contractors, foreign nationals, and non-organizational users. Identifying the status of individuals by these characteristics provides additional information about the people with whom organizational personnel are communicating. For example, it might be useful for a government employee to know that one of the individuals on an email message is a contractor.</t>
  </si>
  <si>
    <t xml:space="preserve">IA-4 (4) [contractors; foreign nationals] </t>
  </si>
  <si>
    <t>IA-5</t>
  </si>
  <si>
    <t>Authenticator Management</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</si>
  <si>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</si>
  <si>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</si>
  <si>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 xml:space="preserve">IA-5 Requirement: Authenticators must be compliant with NIST SP 800-63-3 Digital Identity Guidelines IAL, AAL, FAL level 2.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</si>
  <si>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IA-5 (1)</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</si>
  <si>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</si>
  <si>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 (1) (a);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</si>
  <si>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 (1) (h).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</si>
  <si>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IA-5 (1) Requirement: Password policies must be compliant with NIST SP 800-63B for all memorized, lookup, out-of-band, or One-Time-Passwords (OTP). Password policies should not enforce special character or minimum password rotation requirements for memorized secrets of users.
IA-5 (1) (h) Requirement: For cases where technology doesn’t allow multi-factor authentication, these rules should be enforced: 14 characters minimum and must support all printable ASCII characters.
For emergency use accounts, these rules should be enforced: 14 characters minimum, must support all printable ASCII characters, and passwords must be changed if used.
IA-5 (1) Guidance: Note that (c) and (d) require the use of cryptography which must be compliant with State requirements and utilize FIPS Compliant or NSA approved cryptography (see SC-13.)</t>
  </si>
  <si>
    <t>IA-5 (2)</t>
  </si>
  <si>
    <t>Authenticator Management | Public Key-based Authentication</t>
  </si>
  <si>
    <t xml:space="preserve"> (a) For public key-based authentication:
 (1) Enforce authorized access to the corresponding private key; and
 (2) Map the authenticated identity to the account of the individual or group; and
 (b) When public key infrastructure (PKI) is used:
 (1) Validate certificates by constructing and verifying a certification path to an accepted trust anchor, including checking certificate status information; and
 (2) Implement a local cache of revocation data to support path discovery and validation.</t>
  </si>
  <si>
    <t>Public key cryptography is a valid authentication mechanism for individuals, machines, and devices. For PKI solutions, status information for certification paths includes certificate revocation lists or certificate status protocol responses. For PIV cards, certificate validation involves the construction and verification of a certification path to the Common Policy Root trust anchor, which includes certificate policy processing. Implementing a local cache of revocation data to support path discovery and validation also supports system availability in situations where organizations are unable to access revocation information via the network.</t>
  </si>
  <si>
    <t>IA-5 (6)</t>
  </si>
  <si>
    <t>Authenticator Management | Protection of Authenticators</t>
  </si>
  <si>
    <t>Protect authenticators commensurate with the security category of the information to which use of the authenticator permits access.</t>
  </si>
  <si>
    <t>For systems that contain multiple security categories of information without reliable physical or logical separation between categories, authenticators used to grant access to the systems are protected commensurate with the highest security category of information on the systems. Security categories of information are determined as part of the security categorization process.</t>
  </si>
  <si>
    <t>IA-5 (7)</t>
  </si>
  <si>
    <t>Authenticator Management | No Embedded Unencrypted Static Authenticators</t>
  </si>
  <si>
    <t>Ensure that unencrypted static authenticators are not embedded in applications or other forms of static storage.</t>
  </si>
  <si>
    <t>In addition to applications, other forms of static storage include access scripts and function keys. Organizations exercise caution when determining whether embedded or stored authenticators are in encrypted or unencrypted form. If authenticators are used in the manner stored, then those representations are considered unencrypted authenticators.</t>
  </si>
  <si>
    <t>IA-5 (7) Guidance: In this context, prohibited static storage refers to any storage where unencrypted authenticators, such as passwords, persist beyond the time required to complete the access process.</t>
  </si>
  <si>
    <t>IA-6</t>
  </si>
  <si>
    <t>Authentication Feedback</t>
  </si>
  <si>
    <t>Obscure feedback of authentication information during the authentication process to protect the information from possible exploitation and use by unauthorized individuals.</t>
  </si>
  <si>
    <t>Authentication feedback from systems does not provide information that would allow unauthorized individuals to compromise authentication mechanisms. For some types of systems, such as desktops or notebooks with relatively large monitors, the threat (referred to as shoulder surfing) may be significant. For other types of systems, such as mobile devices with small displays, the threat may be less significant and is balanced against the increased likelihood of typographic input errors due to small keyboards. Thus, the means for obscuring authentication feedback is selected accordingly. Obscuring authentication feedback includes displaying asterisks when users type passwords into input devices or displaying feedback for a very limited time before obscuring it.</t>
  </si>
  <si>
    <t>IA-7</t>
  </si>
  <si>
    <t>Cryptographic Module Authentication</t>
  </si>
  <si>
    <t>Implement mechanisms for authentication to a cryptographic module that meet the requirements of applicable laws, executive orders, directives, policies, regulations, standards, and guidelines for such authentication.</t>
  </si>
  <si>
    <t>Authentication mechanisms may be required within a cryptographic module to authenticate an operator accessing the module and to verify that the operator is authorized to assume the requested role and perform services within that role.</t>
  </si>
  <si>
    <t>IA-8</t>
  </si>
  <si>
    <t>Identification and Authentication (non-organizational Users)</t>
  </si>
  <si>
    <t>Uniquely identify and authenticate non-organizational users or processes acting on behalf of non-organizational users.</t>
  </si>
  <si>
    <t>Non-organizational users include system users other than organizational users explicitly covered by IA-2. Non-organizational users are uniquely identified and authenticated for accesses other than those explicitly identified and documented in AC-14. Identification and authentication of non-organizational users accessing federal systems may be required to protect federal, proprietary, or privacy-related information (with exceptions noted for national security systems). Organizations consider many factors—including security, privacy, scalability, and practicality—when balancing the need to ensure ease of use for access to federal information and systems with the need to protect and adequately mitigate risk.</t>
  </si>
  <si>
    <t>IA-8 (2)</t>
  </si>
  <si>
    <t>Identification and Authentication (non-organizational Users) | Acceptance of External Authenticators</t>
  </si>
  <si>
    <t xml:space="preserve"> (a) Accept only external authenticators that are NIST-compliant; and
 (b) Document and maintain a list of accepted external authenticators.</t>
  </si>
  <si>
    <t>Acceptance of only NIST-compliant external authenticators applies to organizational systems that are accessible to the public (e.g., public-facing websites). External authenticators are issued by nonfederal government entities and are compliant with SP 800-63B. Approved external authenticators meet or exceed the minimum Federal Government-wide technical, security, privacy, and organizational maturity requirements. Meeting or exceeding Federal requirements allows Federal Government relying parties to trust external authenticators in connection with an authentication transaction at a specified authenticator assurance level.</t>
  </si>
  <si>
    <t>IA-8 (4)</t>
  </si>
  <si>
    <t>Identification and Authentication (non-organizational Users) | Use of Defined Profiles</t>
  </si>
  <si>
    <t>Conform to the following profiles for identity management [Assignment: organization-defined identity management profiles].</t>
  </si>
  <si>
    <t>Organizations define profiles for identity management based on open identity management standards. To ensure that open identity management standards are viable, robust, reliable, sustainable, and interoperable as documented, the Federal Government assesses and scopes the standards and technology implementations against applicable laws, executive orders, directives, policies, regulations, standards, and guidelines.</t>
  </si>
  <si>
    <t>Re-authentication</t>
  </si>
  <si>
    <t>Require users to re-authenticate when [Assignment: organization-defined circumstances or situations requiring re-authentication].</t>
  </si>
  <si>
    <t>In addition to the re-authentication requirements associated with device locks, organizations may require re-authentication of individuals in certain situations, including when roles, authenticators or credentials change, when security categories of systems change, when the execution of privileged functions occurs, after a fixed time period, or periodically.</t>
  </si>
  <si>
    <t>IA-11 Guidance:
The fixed time period cannot exceed the limits set in SP 800-63. At this writing they are:
- AAL2 (moderate baseline)
   -- 12 hours or 
   -- 30 minutes of inactivity</t>
  </si>
  <si>
    <t>Identity Proofing</t>
  </si>
  <si>
    <t>a. Identity proof users that require accounts for logical access to systems based on appropriate identity assurance level requirements as specified in applicable standards and guidelines; 
 b. Resolve user identities to a unique individual; and
 c. Collect, validate, and verify identity evidence.</t>
  </si>
  <si>
    <t>Identity proofing is the process of collecting, validating, and verifying a user’s identity information for the purposes of establishing credentials for accessing a system. Identity proofing is intended to mitigate threats to the registration of users and the establishment of their accounts. Standards and guidelines specifying identity assurance levels for identity proofing include SP 800-63-3 and SP 800-63A. Organizations may be subject to laws, executive orders, directives, regulations, or policies that address the collection of identity evidence. Organizational personnel consult with the senior agency official for privacy and legal counsel regarding such requirements.</t>
  </si>
  <si>
    <t>IA-12 Additional GovRAMP Requirements and Guidance:
Guidance: In accordance with NIST SP 800-63A Enrollment and Identity Proofing</t>
  </si>
  <si>
    <t>IA-12 (2)</t>
  </si>
  <si>
    <t>Identity Proofing | Identity Evidence</t>
  </si>
  <si>
    <t>Require evidence of individual identification be presented to the registration authority.</t>
  </si>
  <si>
    <t>Identity evidence, such as documentary evidence or a combination of documents and biometrics, reduces the likelihood of individuals using fraudulent identification to establish an identity or at least increases the work factor of potential adversaries. The forms of acceptable evidence are consistent with the risks to the systems, roles, and privileges associated with the user’s account.</t>
  </si>
  <si>
    <t>IA-12 (3)</t>
  </si>
  <si>
    <t>Identity Proofing | Identity Evidence Validation and Verification</t>
  </si>
  <si>
    <t>Require that the presented identity evidence be validated and verified through [Assignment: organizational defined methods of validation and verification].</t>
  </si>
  <si>
    <t>Validation and verification of identity evidence increases the assurance that accounts and identifiers are being established for the correct user and authenticators are being bound to that user. Validation refers to the process of confirming that the evidence is genuine and authentic, and the data contained in the evidence is correct, current, and related to an individual. Verification confirms and establishes a linkage between the claimed identity and the actual existence of the user presenting the evidence. Acceptable methods for validating and verifying identity evidence are consistent with the risks to the systems, roles, and privileges associated with the users account.</t>
  </si>
  <si>
    <t>IA-12 (5)</t>
  </si>
  <si>
    <t>Identity Proofing | Address Confirmation</t>
  </si>
  <si>
    <t>Require that a [Selection: registration code; notice of proofing] be delivered through an out-of-band channel to verify the users address (physical or digital) of record.</t>
  </si>
  <si>
    <t>To make it more difficult for adversaries to pose as legitimate users during the identity proofing process, organizations can use out-of-band methods to ensure that the individual associated with an address of record is the same individual that participated in the registration. Confirmation can take the form of a temporary enrollment code or a notice of proofing. The delivery address for these artifacts is obtained from records and not self-asserted by the user. The address can include a physical or digital address. A home address is an example of a physical address. Email addresses and telephone numbers are examples of digital addresses.</t>
  </si>
  <si>
    <t>IA-12 (5) Additional GovRAMP Requirements and Guidance:
Guidance: In accordance with NIST SP 800-63A Enrollment and Identity Proofing</t>
  </si>
  <si>
    <t>INCIDENT RESPONSE</t>
  </si>
  <si>
    <t>IR-1</t>
  </si>
  <si>
    <t>a. Develop, document, and disseminate to [Assignment: organization-defined personnel or roles]:
 1. [Selection (one or more): Organization-level; Mission/business process-level; System-level] incident response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incident response policy and the associated incident response controls;
 b. Designate an [Assignment: organization-defined official] to manage the development, documentation, and dissemination of the incident response policy and procedures; and
 c. Review and update the current incident response:
 1. Policy [Assignment: organization-defined frequency] and following [Assignment: organization-defined events]; and
 2. Procedures [Assignment: organization-defined frequency] and following [Assignment: organization-defined events].</t>
  </si>
  <si>
    <t>Incident response policy and procedures address the controls in the IR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incident response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incident response policy and procedures include assessment or audit findings, security incidents or breaches, or changes in laws, executive orders, directives, regulations, policies, standards, and guidelines. Simply restating controls does not constitute an organizational policy or procedure.</t>
  </si>
  <si>
    <t>IR-1 (c) (1) [at least every 3 years] 
IR-1 (c) (2) [at least annually] [significant changes]</t>
  </si>
  <si>
    <t>IR-2</t>
  </si>
  <si>
    <t>Incident Response Training</t>
  </si>
  <si>
    <t>a. Provide incident response training to system users consistent with assigned roles and responsibilities:
 1. Within [Assignment: organization-defined time period] of assuming an incident response role or responsibility or acquiring system access;
 2. When required by system changes; and
 3. [Assignment: organization-defined frequency] thereafter; and
 b. Review and update incident response training content [Assignment: organization-defined frequency] and following [Assignment: organization-defined events].</t>
  </si>
  <si>
    <t>Incident response training is associated with the assigned roles and responsibilities of organizational personnel to ensure that the appropriate content and level of detail are included in such training. For example, users may only need to know who to call or how to recognize an incident; system administrators may require additional training on how to handle incidents; and incident responders may receive more specific training on forensics, data collection techniques, reporting, system recovery, and system restoration. Incident response training includes user training in identifying and reporting suspicious activities from external and internal sources. Incident response training for users may be provided as part of AT-2 or AT-3. Events that may precipitate an update to incident response training content include, but are not limited to, incident response plan testing or response to an actual incident (lessons learned), assessment or audit findings, or changes in applicable laws, executive orders, directives, regulations, policies, standards, and guidelines.</t>
  </si>
  <si>
    <t>IR-2 (a) (1) [ten (10) days for privileged users, thirty (30) days for Incident Response roles]
IR-2 (a) (3) [at least annually]
IR-2 (b) [at least annually]</t>
  </si>
  <si>
    <t>IR-3</t>
  </si>
  <si>
    <t>Incident Response Testing</t>
  </si>
  <si>
    <t>Test the effectiveness of the incident response capability for the system [Assignment: organization-defined frequency] using the following tests: [Assignment: organization-defined tests].</t>
  </si>
  <si>
    <t>Organizations test incident response capabilities to determine their effectiveness and identify potential weaknesses or deficiencies. Incident response testing includes the use of checklists, walk-through or tabletop exercises, and simulations (parallel or full interrupt). Incident response testing can include a determination of the effects on organizational operations and assets and individuals due to incident response. The use of qualitative and quantitative data aids in determining the effectiveness of incident response processes.</t>
  </si>
  <si>
    <t>IR-3-1 [functional, at least annually]</t>
  </si>
  <si>
    <t>IR-3-2 Requirement: The service provider defines tests and/or exercises in accordance with NIST Special Publication 800-61 (as amended). Functional testing must occur prior to testing for initial authorization. Annual functional testing may be concurrent with required penetration tests (see CA-8). The service provider provides test plans to the sponsoring body annually. Test plans are approved and accepted by an individual with information security oversight responsibilities prior to test commencing.</t>
  </si>
  <si>
    <t>IR-3 (2)</t>
  </si>
  <si>
    <t>Incident Response Testing | Coordination with Related Plans</t>
  </si>
  <si>
    <t>Coordinate incident response testing with organizational elements responsible for related plans.</t>
  </si>
  <si>
    <t>Organizational plans related to incident response testing include business continuity plans, disaster recovery plans, continuity of operations plans, contingency plans, crisis communications plans, critical infrastructure plans, and occupant emergency plans.</t>
  </si>
  <si>
    <t>IR-4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</si>
  <si>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</si>
  <si>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</si>
  <si>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</si>
  <si>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 xml:space="preserve">IR-4 Requirement: The FISMA definition of "incident" shall be used: "An 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IR-4 Requirement: The service provider ensures that individuals conducting incident handling meet personnel security requirements commensurate with the criticality/sensitivity of the information being processed, stored, and transmitted by the information system.
</t>
  </si>
  <si>
    <t>IR-4 (1)</t>
  </si>
  <si>
    <t>Incident Handling | Automated Incident Handling Processes</t>
  </si>
  <si>
    <t>Support the incident handling process using [Assignment: organization-defined automated mechanisms].</t>
  </si>
  <si>
    <t>Automated mechanisms that support incident handling processes include online incident management systems and tools that support the collection of live response data, full network packet capture, and forensic analysis.</t>
  </si>
  <si>
    <t>IR-5</t>
  </si>
  <si>
    <t>Incident Monitoring</t>
  </si>
  <si>
    <t>Track and document incidents.</t>
  </si>
  <si>
    <t>Documenting incidents includes maintaining records about each incident, the status of the incident, and other pertinent information necessary for forensics as well as evaluating incident details, trends, and handling. Incident information can be obtained from a variety of sources, including network monitoring, incident reports, incident response teams, user complaints, supply chain partners, audit monitoring, physical access monitoring, and user and administrator reports. IR-4 provides information on the types of incidents that are appropriate for monitoring.</t>
  </si>
  <si>
    <t>IR-6</t>
  </si>
  <si>
    <t>Incident Reporting</t>
  </si>
  <si>
    <t>a. Require personnel to report suspected incidents to the organizational incident response capability within [Assignment: organization-defined time period]; and
 b. Report incident information to [Assignment: organization-defined authorities].</t>
  </si>
  <si>
    <t>The types of incidents reported, the content and timeliness of the reports, and the designated reporting authorities reflect applicable laws, executive orders, directives, regulations, policies, standards, and guidelines. Incident information can inform risk assessments, control effectiveness assessments, security requirements for acquisitions, and selection criteria for technology products.</t>
  </si>
  <si>
    <t>IR-6 (a) [US-CERT incident reporting timelines as specified in NIST Special Publication 800-61 (as amended)]</t>
  </si>
  <si>
    <t>IR-6 Requirement: Reports security incident information according to GovRAMP Incident Communications Procedure.</t>
  </si>
  <si>
    <t>IR-6 (1)</t>
  </si>
  <si>
    <t>Incident Reporting | Automated Reporting</t>
  </si>
  <si>
    <t>Report incidents using [Assignment: organization-defined automated mechanisms].</t>
  </si>
  <si>
    <t>The recipients of incident reports are specified in IR-6b. Automated reporting mechanisms include email, posting on websites (with automatic updates), and automated incident response tools and programs.</t>
  </si>
  <si>
    <t>IR-6 (3)</t>
  </si>
  <si>
    <t>Incident Reporting | Supply Chain Coordination</t>
  </si>
  <si>
    <t>Provide incident information to the provider of the product or service and other organizations involved in the supply chain or supply chain governance for systems or system components related to the incident.</t>
  </si>
  <si>
    <t>Organizations involved in supply chain activities include product developers, system integrators, manufacturers, packagers, assemblers, distributors, vendors, and resellers. Entities that provide supply chain governance include the Federal Acquisition Security Council (FASC). Supply chain incidents include compromises or breaches that involve information technology products, system components, development processes or personnel, distribution processes, or warehousing facilities. Organizations determine the appropriate information to share and consider the value gained from informing external organizations about supply chain incidents, including the ability to improve processes or to identify the root cause of an incident.</t>
  </si>
  <si>
    <t>IR-7</t>
  </si>
  <si>
    <t>Incident Response Assistance</t>
  </si>
  <si>
    <t>Provide an incident response support resource, integral to the organizational incident response capability, that offers advice and assistance to users of the system for the handling and reporting of incidents.</t>
  </si>
  <si>
    <t>Incident response support resources provided by organizations include help desks, assistance groups, automated ticketing systems to open and track incident response tickets, and access to forensics services or consumer redress services, when required.</t>
  </si>
  <si>
    <t>IR-7 (1)</t>
  </si>
  <si>
    <t>Incident Response Assistance | Automation Support for Availability of Information and Support</t>
  </si>
  <si>
    <t>Increase the availability of incident response information and support using [Assignment: organization-defined automated mechanisms].</t>
  </si>
  <si>
    <t>Automated mechanisms can provide a push or pull capability for users to obtain incident response assistance. For example, individuals may have access to a website to query the assistance capability, or the assistance capability can proactively send incident response information to users (general distribution or targeted) as part of increasing understanding of current response capabilities and support.</t>
  </si>
  <si>
    <t>IR-8</t>
  </si>
  <si>
    <t>Incident Response Plan</t>
  </si>
  <si>
    <t>a. Develop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8. Addresses the sharing of incident information;
 9. Is reviewed and approved by [Assignment: organization-defined personnel or roles] [Assignment: organization-defined frequency]; and
 10. Explicitly designates responsibility for incident response to [Assignment: organization-defined entities, personnel, or roles].
 b. Distribute copies of the incident response plan to [Assignment: organization-defined incident response personnel (identified by name and/or by role) and organizational elements];
 c. Update the incident response plan to address system and organizational changes or problems encountered during plan implementation, execution, or testing;
 d. Communicate incident response plan changes to [Assignment: organization-defined incident response personnel (identified by name and/or by role) and organizational elements]; and
 e. Protect the incident response plan from unauthorized disclosure and modification.</t>
  </si>
  <si>
    <t>It is important that organizations develop and implement a coordinated approach to incident response. Organizational mission and business functions determine the structure of incident response capabilities. As part of the incident response capabilities, organizations consider the coordination and sharing of information with external organizations, including external service providers and other organizations involved in the supply chain. For incidents involving personally identifiable information (i.e., breaches), include a process to determine whether notice to oversight organizations or affected individuals is appropriate and provide that notice accordingly.</t>
  </si>
  <si>
    <t>IR-8 (a) (9)-2 [at least annually]
IR-8 (b) [see additional GovRAMP Requirements and Guidance]
IR-8 (d) [see additional GovRAMP Requirements and Guidance]</t>
  </si>
  <si>
    <t>IR-8 (b) Requirement: The service provider defines a list of incident response personnel (identified by name and/or by role) and organizational elements. The incident response list includes designated GovRAMP personnel.
IR-8 (d) Requirement: The service provider defines a list of incident response personnel (identified by name and/or by role) and organizational elements. The incident response list includes designated GovRAMP personnel.</t>
  </si>
  <si>
    <t>IR-9</t>
  </si>
  <si>
    <t>Information Spillage Response</t>
  </si>
  <si>
    <t>Respond to information spills by:
 a. Assigning [Assignment: organization-defined personnel or roles] with responsibility for responding to information spills;
 b. Identifying the specific information involved in the system contamination;
 c. Alerting [Assignment: organization-defined personnel or roles] of the information spill using a method of communication not associated with the spill;
 d. Isolating the contaminated system or system component;
 e. Eradicating the information from the contaminated system or component;
 f. Identifying other systems or system components that may have been subsequently contaminated; and
 g. Performing the following additional actions: [Assignment: organization-defined actions].</t>
  </si>
  <si>
    <t>Information spillage refers to instances where information is placed on systems that are not authorized to process such information. Information spills occur when information that is thought to be a certain classification or impact level is transmitted to a system and subsequently is determined to be of a higher classification or impact level. At that point, corrective action is required. The nature of the response is based on the classification or impact level of the spilled information, the security capabilities of the system, the specific nature of the contaminated storage media, and the access authorizations of individuals with authorized access to the contaminated system. The methods used to communicate information about the spill after the fact do not involve methods directly associated with the actual spill to minimize the risk of further spreading the contamination before such contamination is isolated and eradicated.</t>
  </si>
  <si>
    <t>IR-9 (2)</t>
  </si>
  <si>
    <t>Information Spillage Response | Training</t>
  </si>
  <si>
    <t>Provide information spillage response training [Assignment: organization-defined frequency].</t>
  </si>
  <si>
    <t>Organizations establish requirements for responding to information spillage incidents in incident response plans. Incident response training on a regular basis helps to ensure that organizational personnel understand their individual responsibilities and what specific actions to take when spillage incidents occur.</t>
  </si>
  <si>
    <t>IR-9 (2) [at least annually]</t>
  </si>
  <si>
    <t>IR-9 (3)</t>
  </si>
  <si>
    <t>Information Spillage Response | Post-spill Operations</t>
  </si>
  <si>
    <t>Implement the following procedures to ensure that organizational personnel impacted by information spills can continue to carry out assigned tasks while contaminated systems are undergoing corrective actions: [Assignment: organization-defined procedures].</t>
  </si>
  <si>
    <t>Corrective actions for systems contaminated due to information spillages may be time-consuming. Personnel may not have access to the contaminated systems while corrective actions are being taken, which may potentially affect their ability to conduct organizational business.</t>
  </si>
  <si>
    <t>IR-9 (4)</t>
  </si>
  <si>
    <t>Information Spillage Response | Exposure to Unauthorized Personnel</t>
  </si>
  <si>
    <t>Employ the following controls for personnel exposed to information not within assigned access authorizations: [Assignment: organization-defined controls].</t>
  </si>
  <si>
    <t>Controls include ensuring that personnel who are exposed to spilled information are made aware of the laws, executive orders, directives, regulations, policies, standards, and guidelines regarding the information and the restrictions imposed based on exposure to such information.</t>
  </si>
  <si>
    <t>MAINTENANCE</t>
  </si>
  <si>
    <t>MA-1</t>
  </si>
  <si>
    <t>a. Develop, document, and disseminate to [Assignment: organization-defined personnel or roles]:
 1. [Selection (one or more): Organization-level; Mission/business process-level; System-level] maintenance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maintenance policy and the associated maintenance controls;
 b. Designate an [Assignment: organization-defined official] to manage the development, documentation, and dissemination of the maintenance policy and procedures; and
 c. Review and update the current maintenance:
 1. Policy [Assignment: organization-defined frequency] and following [Assignment: organization-defined events]; and
 2. Procedures [Assignment: organization-defined frequency] and following [Assignment: organization-defined events].</t>
  </si>
  <si>
    <t>Maintenance policy and procedures address the controls in the MA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maintenance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maintenance policy and procedures assessment or audit findings, security incidents or breaches, or changes in applicable laws, executive orders, directives, regulations, policies, standards, and guidelines. Simply restating controls does not constitute an organizational policy or procedure.</t>
  </si>
  <si>
    <t>MA-1 (c) (1) [at least every 3 years]
MA-1 (c) (2) [at least annually] [significant changes]</t>
  </si>
  <si>
    <t>MA-2</t>
  </si>
  <si>
    <t>Controlled Maintenance</t>
  </si>
  <si>
    <t>a. Schedule, document, and review records of maintenance, repair, and replacement on system components in accordance with manufacturer or vendor specifications and/or organizational requirements;
 b. Approve and monitor all maintenance activities, whether performed on site or remotely and whether the system or system components are serviced on site or removed to another location;
 c. Require that [Assignment: organization-defined personnel or roles] explicitly approve the removal of the system or system components from organizational facilities for off-site maintenance, repair, or replacement;
 d. Sanitize equipment to remove the following information from associated media prior to removal from organizational facilities for off-site maintenance, repair, or replacement: [Assignment: organization-defined information];
 e. Check all potentially impacted controls to verify that the controls are still functioning properly following maintenance, repair, or replacement actions; and
 f. Include the following information in organizational maintenance records: [Assignment: organization-defined information].</t>
  </si>
  <si>
    <t>Controlling system maintenance addresses the information security aspects of the system maintenance program and applies to all types of maintenance to system components conducted by local or nonlocal entities. Maintenance includes peripherals such as scanners, copiers, and printers. Information necessary for creating effective maintenance records includes the date and time of maintenance, a description of the maintenance performed, names of the individuals or group performing the maintenance, name of the escort, and system components or equipment that are removed or replaced. Organizations consider supply chain-related risks associated with replacement components for systems.</t>
  </si>
  <si>
    <t>MA-3</t>
  </si>
  <si>
    <t>Maintenance Tools</t>
  </si>
  <si>
    <t>a. Approve, control, and monitor the use of system maintenance tools; and
 b. Review previously approved system maintenance tools [Assignment: organization-defined frequency].</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</si>
  <si>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</si>
  <si>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MA-3 (b) [at least annually]</t>
  </si>
  <si>
    <t>MA-3 (1)</t>
  </si>
  <si>
    <t>Maintenance Tools | Inspect Tools</t>
  </si>
  <si>
    <t>Inspect the maintenance tools used by maintenance personnel for improper or unauthorized modifications.</t>
  </si>
  <si>
    <t>Maintenance tools can be directly brought into a facility by maintenance personnel or downloaded from a vendor’s website. If, upon inspection of the maintenance tools, organizations determine that the tools have been modified in an improper manner or the tools contain malicious code, the incident is handled consistent with organizational policies and procedures for incident handling.</t>
  </si>
  <si>
    <t>MA-3 (2)</t>
  </si>
  <si>
    <t>Maintenance Tools | Inspect Media</t>
  </si>
  <si>
    <t>Check media containing diagnostic and test programs for malicious code before the media are used in the system.</t>
  </si>
  <si>
    <t>If, upon inspection of media containing maintenance, diagnostic, and test programs, organizations determine that the media contains malicious code, the incident is handled consistent with organizational incident handling policies and procedures.</t>
  </si>
  <si>
    <t>MA-3 (3)</t>
  </si>
  <si>
    <t>Maintenance Tools | Prevent Unauthorized Removal</t>
  </si>
  <si>
    <t>Prevent the removal of maintenance equipment containing organizational information by:
 (a) Verifying that there is no organizational information contained on the equipment;
 (b) Sanitizing or destroying the equipment;
 (c) Retaining the equipment within the facility; or
 (d) Obtaining an exemption from [Assignment: organization-defined personnel or roles] explicitly authorizing removal of the equipment from the facility.</t>
  </si>
  <si>
    <t>Organizational information includes all information owned by organizations and any information provided to organizations for which the organizations serve as information stewards.</t>
  </si>
  <si>
    <t>MA-3 (3) (d) [the information owner]</t>
  </si>
  <si>
    <t>MA-4</t>
  </si>
  <si>
    <t>Nonlocal Maintenance</t>
  </si>
  <si>
    <t>a. Approve and monitor nonlocal maintenance and diagnostic activities;
 b. Allow the use of nonlocal maintenance and diagnostic tools only as consistent with organizational policy and documented in the security plan for the system;
 c. Employ strong authentication in the establishment of nonlocal maintenance and diagnostic sessions;
 d. Maintain records for nonlocal maintenance and diagnostic activities; and
 e. Terminate session and network connections when nonlocal maintenance is completed.</t>
  </si>
  <si>
    <t>Nonlocal maintenance and diagnostic activities are conducted by individuals who communicate through either an external or internal network. Local maintenance and diagnostic activities are carried out by individuals who are physically present at the system location and not communicating across a network connection. Authentication techniques used to establish nonlocal maintenance and diagnostic sessions reflect the network access requirements in IA-2. Strong authentication requires authenticators that are resistant to replay attacks and employ multi-factor authentication. Strong authenticators include PKI where certificates are stored on a token protected by a password, passphrase, or biometric. Enforcing requirements in MA-4 is accomplished, in part, by other controls. SP 800-63B provides additional guidance on strong authentication and authenticators.</t>
  </si>
  <si>
    <t>MA-5</t>
  </si>
  <si>
    <t>Maintenance Personnel</t>
  </si>
  <si>
    <t>a. Establish a process for maintenance personnel authorization and maintain a list of authorized maintenance organizations or personnel;
 b. Verify that non-escorted personnel performing maintenance on the system possess the required access authorizations; and
 c. Designate organizational personnel with required access authorizations and technical competence to supervise the maintenance activities of personnel who do not possess the required access authorizations.</t>
  </si>
  <si>
    <t>Maintenance personnel refers to individuals who perform hardware or software maintenance on organizational systems, while PE-2 addresses physical access for individuals whose maintenance duties place them within the physical protection perimeter of the systems. Technical competence of supervising individuals relates to the maintenance performed on the systems, while having required access authorizations refers to maintenance on and near the systems. Individuals not previously identified as authorized maintenance personnel—such as information technology manufacturers, vendors, systems integrators, and consultants—may require privileged access to organizational systems, such as when they are required to conduct maintenance activities with little or no notice. Based on organizational assessments of risk, organizations may issue temporary credentials to these individuals. Temporary credentials may be for one-time use or for very limited time periods.</t>
  </si>
  <si>
    <t>MA-5 (1)</t>
  </si>
  <si>
    <t>Maintenance Personnel | Individuals Without Appropriate Access</t>
  </si>
  <si>
    <t xml:space="preserve">The organization:
 (a)   Implements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information system by approved organizational personnel who are fully cleared, have appropriate access authorizations, and are technically qualified;
   (2)   Prior to initiating maintenance or diagnostic activities by personnel who do not have needed access authorizations, clearances or formal access approvals, all volatile information storage components within the information system are sanitized and all nonvolatile storage media are removed or physically disconnected from the system and secured; and
 (b)   Develops and implements alternate security safeguards in the event an information system component cannot be sanitized, removed, or disconnected from the system.
Supplemental Guidance:  This control enhancement denies individuals who lack appropriate security clearances (i.e., individuals who do not possess security clearances or possess security clearances at a lower level than required) or who are not U.S. citizens, visual and
electronic access to any classified information, Controlled Unclassified Information (CUI), or any other sensitive information contained on organizational information systems. Procedures for the use of maintenance personnel can be documented in security plans for the information systems. Related controls: MP-6, PL-2.
</t>
  </si>
  <si>
    <t>Procedures for individuals who lack appropriate security clearances or who are not U.S. citizens are intended to deny visual and electronic access to classified or controlled unclassified information contained on organizational systems. Procedures for the use of maintenance personnel can be documented in security plans for the systems.</t>
  </si>
  <si>
    <t xml:space="preserve">MA-5 (1) Requirement: Only MA-5 (1) (a) (1) is required by GovRAMP Moderate Baseline
</t>
  </si>
  <si>
    <t>MA-6</t>
  </si>
  <si>
    <t>Timely Maintenance</t>
  </si>
  <si>
    <t>Obtain maintenance support and/or spare parts for [Assignment: organization-defined system components] within [Assignment: organization-defined time period] of failure.</t>
  </si>
  <si>
    <t>Organizations specify the system components that result in increased risk to organizational operations and assets, individuals, other organizations, or the Nation when the functionality provided by those components is not operational. Organizational actions to obtain maintenance support include having appropriate contracts in place.</t>
  </si>
  <si>
    <t>MA-6-2 [a timeframe to support advertised uptime and availability]</t>
  </si>
  <si>
    <t>MEDIA PROTECTION</t>
  </si>
  <si>
    <t>MP-1</t>
  </si>
  <si>
    <t>a. Develop, document, and disseminate to [Assignment: organization-defined personnel or roles]:
 1. [Selection (one or more): Organization-level; Mission/business process-level; System-level] media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media protection policy and the associated media protection controls;
 b. Designate an [Assignment: organization-defined official] to manage the development, documentation, and dissemination of the media protection policy and procedures; and
 c. Review and update the current media protection:
 1. Policy [Assignment: organization-defined frequency] and following [Assignment: organization-defined events]; and
 2. Procedures [Assignment: organization-defined frequency] and following [Assignment: organization-defined events].</t>
  </si>
  <si>
    <t>Media protection policy and procedures address the controls in the MP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media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media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</si>
  <si>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MP-1 (c) (1) [at least every 3 years] 
MP-1 (c) (2) [at least annually] [significant changes]</t>
  </si>
  <si>
    <t>MP-2</t>
  </si>
  <si>
    <t>Media Access</t>
  </si>
  <si>
    <t>Restrict access to [Assignment: organization-defined types of digital and/or non-digital media] to [Assignment: organization-defined personnel or roles].</t>
  </si>
  <si>
    <t>System media includes digital and non-digital media. Digital media includes flash drives, diskettes, magnetic tapes, external or removable hard disk drives (e.g., solid state, magnetic), compact discs, and digital versatile discs. Non-digital media includes paper and microfilm. Denying access to patient medical records in a community hospital unless the individuals seeking access to such records are authorized healthcare providers is an example of restricting access to non-digital media. Limiting access to the design specifications stored on compact discs in the media library to individuals on the system development team is an example of restricting access to digital media.</t>
  </si>
  <si>
    <t>MP-2-1 [all types of digital and/or non-digital media containing sensitive information]</t>
  </si>
  <si>
    <t>MP-3</t>
  </si>
  <si>
    <t>Media Marking</t>
  </si>
  <si>
    <t>a. Mark system media indicating the distribution limitations, handling caveats, and applicable security markings (if any) of the information; and
 b. Exempt [Assignment: organization-defined types of system media] from marking if the media remain within [Assignment: organization-defined controlled areas].</t>
  </si>
  <si>
    <t>Security marking refers to the application or use of human-readable security attributes. Digital media includes diskettes, magnetic tapes, external or removable hard disk drives (e.g., solid state, magnetic), flash drives, compact discs, and digital versatile discs. Non-digital media includes paper and microfilm. Controlled unclassified information is defined by the National Archives and Records Administration along with the appropriate safeguarding and dissemination requirements for such information and is codified in 32 CFR 2002. Security markings are generally not required for media that contains information determined by organizations to be in the public domain or to be publicly releasable. Some organizations may require markings for public information indicating that the information is publicly releasable. System media marking reflects applicable laws, executive orders, directives, policies, regulations, standards, and guidelines.</t>
  </si>
  <si>
    <t>MP-3 (b)-1 [no removable media types]
MP-3 (b)-2 [organization-defined security safeguards not applicable]</t>
  </si>
  <si>
    <t>MP-3 (b) Guidance: Second parameter not-applicable</t>
  </si>
  <si>
    <t>MP-4</t>
  </si>
  <si>
    <t>Media Storage</t>
  </si>
  <si>
    <t>a. Physically control and securely store [Assignment: organization-defined types of digital and/or non-digital media] within [Assignment: organization-defined controlled areas]; and
 b. Protect system media types defined in MP-4a until the media are destroyed or sanitized using approved equipment, techniques, and procedures.</t>
  </si>
  <si>
    <t>System media includes digital and non-digital media. Digital media includes flash drives, diskettes, magnetic tapes, external or removable hard disk drives (e.g., solid state, magnetic), compact discs, and digital versatile discs. Non-digital media includes paper and microfilm. Physically controlling stored media includes conducting inventories, ensuring procedures are in place to allow individuals to check out and return media to the library, and maintaining accountability for stored media. Secure storage includes a locked drawer, desk, or cabinet or a controlled media library. The type of media storage is commensurate with the security category or classification of the information on the media. Controlled areas are spaces that provide physical and procedural controls to meet the requirements established for protecting information and systems. Fewer controls may be needed for media that contains information determined to be in the public domain, publicly releasable, or have limited adverse impacts on organizations, operations, or individuals if accessed by other than authorized personnel. In these situations, physical access controls provide adequate protection.</t>
  </si>
  <si>
    <t>MP-4 (a)-1 [all types of digital and non-digital media with sensitive information] 
MP-4 (a)-2 [see additional GovRAMP requirements and guidance]</t>
  </si>
  <si>
    <t>MP-4 (a) Requirement: The service provider defines controlled areas within facilities where the information and information system reside.</t>
  </si>
  <si>
    <t>MP-5</t>
  </si>
  <si>
    <t>Media Transport</t>
  </si>
  <si>
    <t>a. Protect and control [Assignment: organization-defined types of system media] during transport outside of controlled areas using [Assignment: organization-defined controls];
 b. Maintain accountability for system media during transport outside of controlled areas;
 c. Document activities associated with the transport of system media; and
 d. Restrict the activities associated with the transport of system media to authorized personnel.</t>
  </si>
  <si>
    <t>System media includes digital and non-digital media. Digital media includes flash drives, diskettes, magnetic tapes, external or removable hard disk drives (e.g., solid state and magnetic), compact discs, and digital versatile discs. Non-digital media includes microfilm and paper. Controlled areas are spaces for which organizations provide physical or procedural controls to meet requirements established for protecting information and systems. Controls to protect media during transport include cryptography and locked containers. Cryptographic mechanisms can provide confidentiality and integrity protections depending on the mechanisms implemented. Activities associated with media transport include releasing media for transport, ensuring that media enters the appropriate transport processes, and the actual transport. Authorized transport and courier personnel may include individuals external to the organization. Maintaining accountability of media during transport includes restricting transport activities to authorized personnel and tracking and/or obtaining records of transport activities as the media moves through the transportation system to prevent and detect loss, destruction, or tampering. Organizations establish documentation requirements for activities associated with the transport of system media in accordance with organizational assessments of risk. Organizations maintain the flexibility to define record-keeping methods for the different types of media transport as part of a system of transport-related records.</t>
  </si>
  <si>
    <t xml:space="preserve">MP-5 (a) [all media with sensitive information] [prior to leaving secure/controlled environment: for digital media, encryption in compliance with government requirements. </t>
  </si>
  <si>
    <t>MP-5 (a) Requirement: The service provider defines security measures to protect digital and non-digital media in transport.  The security measures are approved and accepted by the PMO</t>
  </si>
  <si>
    <t>MP-6</t>
  </si>
  <si>
    <t>Media Sanitization</t>
  </si>
  <si>
    <t>a. Sanitize [Assignment: organization-defined system media] prior to disposal, release out of organizational control, or release for reuse using [Assignment: organization-defined sanitization techniques and procedures]; and
 b. Employ sanitization mechanisms with the strength and integrity commensurate with the security category or classification of the information.</t>
  </si>
  <si>
    <t>Media sanitization applies to all digital and non-digital system media subject to disposal or reuse, whether or not the media is considered removable. Examples include digital media in scanners, copiers, printers, notebook computers, workstations, network components, mobile devices, and non-digital media (e.g., paper and microfilm). The sanitization process removes information from system media such that the information cannot be retrieved or reconstructed. Sanitization techniques—including clearing, purging, cryptographic erase, de-identification of personally identifiable information, and destruction—prevent the disclosure of information to unauthorized individuals when such media is reused or released for disposal. Organizations determine the appropriate sanitization methods, recognizing that destruction is sometimes necessary when other methods cannot be applied to media requiring sanitization. Organizations use discretion on the employment of approved sanitization techniques and procedures for media that contains information deemed to be in the public domain or publicly releasable or information deemed to have no adverse impact on organizations or individuals if released for reuse or disposal. Sanitization of non-digital media includes destruction, removing a classified appendix from an otherwise unclassified document, or redacting selected sections or words from a document by obscuring the redacted sections or words in a manner equivalent in effectiveness to removing them from the document. NSA standards and policies control the sanitization process for media that contains classified information. NARA policies control the sanitization process for controlled unclassified information.</t>
  </si>
  <si>
    <t>MP-6 (a)-2 [techniques and procedures IAW NIST SP 800-88 Section 4: Reuse and Disposal of Storage Media and Hardware]</t>
  </si>
  <si>
    <t>MP-7</t>
  </si>
  <si>
    <t>Media Use</t>
  </si>
  <si>
    <t>a. [Selection: Restrict; Prohibit] the use of [Assignment: organization-defined types of system media] on [Assignment: organization-defined systems or system components] using [Assignment: organization-defined controls]; and
 b. Prohibit the use of portable storage devices in organizational systems when such devices have no identifiable owner.</t>
  </si>
  <si>
    <t>System media includes both digital and non-digital media. Digital media includes diskettes, magnetic tapes, flash drives, compact discs, digital versatile discs, and removable hard disk drives. Non-digital media includes paper and microfilm. Media use protections also apply to mobile devices with information storage capabilities. In contrast to MP-2, which restricts user access to media, MP-7 restricts the use of certain types of media on systems, for example, restricting or prohibiting the use of flash drives or external hard disk drives. Organizations use technical and nontechnical controls to restrict the use of system media. Organizations may restrict the use of portable storage devices, for example, by using physical cages on workstations to prohibit access to certain external ports or disabling or removing the ability to insert, read, or write to such devices. Organizations may also limit the use of portable storage devices to only approved devices, including devices provided by the organization, devices provided by other approved organizations, and devices that are not personally owned. Finally, organizations may restrict the use of portable storage devices based on the type of device, such as by prohibiting the use of writeable, portable storage devices and implementing this restriction by disabling or removing the capability to write to such devices. Requiring identifiable owners for storage devices reduces the risk of using such devices by allowing organizations to assign responsibility for addressing known vulnerabilities in the devices.</t>
  </si>
  <si>
    <t>PHYSICAL AND ENVIRONMENTAL PROTECTION</t>
  </si>
  <si>
    <t>PE-1</t>
  </si>
  <si>
    <t>a. Develop, document, and disseminate to [Assignment: organization-defined personnel or roles]:
 1. [Selection (one or more): Organization-level; Mission/business process-level; System-level] physical and environmental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physical and environmental protection policy and the associated physical and environmental protection controls;
 b. Designate an [Assignment: organization-defined official] to manage the development, documentation, and dissemination of the physical and environmental protection policy and procedures; and
 c. Review and update the current physical and environmental protection:
 1. Policy [Assignment: organization-defined frequency] and following [Assignment: organization-defined events]; and
 2. Procedures [Assignment: organization-defined frequency] and following [Assignment: organization-defined events].</t>
  </si>
  <si>
    <t>Physical and environmental protection policy and procedures address the controls in the PE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physical and environmental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physical and environmental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</si>
  <si>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PE-1 (c) (1) [at least every 3 years] 
PE-1 (c) (2) [at least annually] [significant changes]</t>
  </si>
  <si>
    <t>PE-2</t>
  </si>
  <si>
    <t>Physical Access Authorizations</t>
  </si>
  <si>
    <t>a. Develop, approve, and maintain a list of individuals with authorized access to the facility where the system resides;
 b. Issue authorization credentials for facility access;
 c. Review the access list detailing authorized facility access by individuals [Assignment: organization-defined frequency]; and
 d. Remove individuals from the facility access list when access is no longer required.</t>
  </si>
  <si>
    <t>Physical access authorizations apply to employees and visitors. Individuals with permanent physical access authorization credentials are not considered visitors. Authorization credentials include ID badges, identification cards, and smart cards. Organizations determine the strength of authorization credentials needed consistent with applicable laws, executive orders, directives, regulations, policies, standards, and guidelines. Physical access authorizations may not be necessary to access certain areas within facilities that are designated as publicly accessible.</t>
  </si>
  <si>
    <t xml:space="preserve">PE-2 (c) [at least annually] </t>
  </si>
  <si>
    <t>PE-3</t>
  </si>
  <si>
    <t>Physical Access Control</t>
  </si>
  <si>
    <t>a. Enforce physical access authorizations at [Assignment: organization-defined entry and exit points to the facility where the system resides] by:
 1. Verifying individual access authorizations before granting access to the facility; and
 2. Controlling ingress and egress to the facility using [Selection (one or more): [Assignment: organization-defined physical access control systems or devices]; guards];
 b. Maintain physical access audit logs for [Assignment: organization-defined entry or exit points];
 c. Control access to areas within the facility designated as publicly accessible by implementing the following controls: [Assignment: organization-defined physical access controls];
 d. Escort visitors and control visitor activity [Assignment: organization-defined circumstances requiring visitor escorts and control of visitor activity];
 e. Secure keys, combinations, and other physical access devices;
 f. Inventory [Assignment: organization-defined physical access devices] every [Assignment: organization-defined frequency]; and
 g. Change combinations and keys [Assignment: organization-defined frequency] and/or when keys are lost, combinations are compromised, or when individuals possessing the keys or combinations are transferred or terminated.</t>
  </si>
  <si>
    <t>Physical access control applies to employees and visitors. Individuals with permanent physical access authorizations are not considered visitors. Physical access controls for publicly accessible areas may include physical access control logs/records, guards, or physical access devices and barriers to prevent movement from publicly accessible areas to non-public areas. Organizations determine the types of guards needed, including professional security staff, system users, or administrative staff. Physical access devices include keys, locks, combinations, biometric readers, and card readers. Physical access control systems comply with applicable laws, executive orders, directives, policies, regulations, standards, and guidelines. Organizations have flexibility in the types of audit logs employed. Audit logs can be procedural, automated, or some combination thereof. Physical access points can include facility access points, interior access points to systems that require supplemental access controls, or both. Components of systems may be in areas designated as publicly accessible with organizations controlling access to the components.</t>
  </si>
  <si>
    <t xml:space="preserve">PE-3 (a) (2) [SP defined physical access control systems/devices AND guards]
PE-3 (d) [in all circumstances within restricted access area where the information system resides]
PE-3 (f)-2 [at least annually]
PE-3 (g) [at least annually or earlier as required by a security relevant event.]
</t>
  </si>
  <si>
    <t>PE-4</t>
  </si>
  <si>
    <t>Access Control for Transmission</t>
  </si>
  <si>
    <t>Control physical access to [Assignment: organization-defined system distribution and transmission lines] within organizational facilities using [Assignment: organization-defined security controls].</t>
  </si>
  <si>
    <t>Security controls applied to system distribution and transmission lines prevent accidental damage, disruption, and physical tampering. Such controls may also be necessary to prevent eavesdropping or modification of unencrypted transmissions. Security controls used to control physical access to system distribution and transmission lines include disconnected or locked spare jacks, locked wiring closets, protection of cabling by conduit or cable trays, and wiretapping sensors.</t>
  </si>
  <si>
    <t>PE-5</t>
  </si>
  <si>
    <t>Access Control for Output Devices</t>
  </si>
  <si>
    <t>Control physical access to output from [Assignment: organization-defined output devices] to prevent unauthorized individuals from obtaining the output.</t>
  </si>
  <si>
    <t>Controlling physical access to output devices includes placing output devices in locked rooms or other secured areas with keypad or card reader access controls and allowing access to authorized individuals only, placing output devices in locations that can be monitored by personnel, installing monitor or screen filters, and using headphones. Examples of output devices include monitors, printers, scanners, audio devices, facsimile machines, and copiers.</t>
  </si>
  <si>
    <t>PE-6</t>
  </si>
  <si>
    <t>Monitoring Physical Access</t>
  </si>
  <si>
    <t>a. Monitor physical access to the facility where the system resides to detect and respond to physical security incidents;
 b. Review physical access logs [Assignment: organization-defined frequency] and upon occurrence of [Assignment: organization-defined events or potential indications of events]; and
 c. Coordinate results of reviews and investigations with the organizational incident response capability.</t>
  </si>
  <si>
    <t>Physical access monitoring includes publicly accessible areas within organizational facilities. Examples of physical access monitoring include the employment of guards, video surveillance equipment (i.e., cameras), and sensor devices. Reviewing physical access logs can help identify suspicious activity, anomalous events, or potential threats. The reviews can be supported by audit logging controls, such as AU-2, if the access logs are part of an automated system. Organizational incident response capabilities include investigations of physical security incidents and responses to the incidents. Incidents include security violations or suspicious physical access activities. Suspicious physical access activities include accesses outside of normal work hours, repeated accesses to areas not normally accessed, accesses for unusual lengths of time, and out-of-sequence accesses.</t>
  </si>
  <si>
    <t xml:space="preserve">PE-6 (b)-1 [at least monthly] </t>
  </si>
  <si>
    <t>PE-6 (1)</t>
  </si>
  <si>
    <t>Monitoring Physical Access | Intrusion Alarms and Surveillance Equipment</t>
  </si>
  <si>
    <t>Monitor physical access to the facility where the system resides using physical intrusion alarms and surveillance equipment.</t>
  </si>
  <si>
    <t>Physical intrusion alarms can be employed to alert security personnel when unauthorized access to the facility is attempted. Alarm systems work in conjunction with physical barriers, physical access control systems, and security guards by triggering a response when these other forms of security have been compromised or breached. Physical intrusion alarms can include different types of sensor devices, such as motion sensors, contact sensors, and broken glass sensors. Surveillance equipment includes video cameras installed at strategic locations throughout the facility.</t>
  </si>
  <si>
    <t>PE-8</t>
  </si>
  <si>
    <t>Visitor Access Records</t>
  </si>
  <si>
    <t>a. Maintain visitor access records to the facility where the system resides for [Assignment: organization-defined time period];
 b. Review visitor access records [Assignment: organization-defined frequency]; and
 c. Report anomalies in visitor access records to [Assignment: organization-defined personnel].</t>
  </si>
  <si>
    <t>Visitor access records include the names and organizations of individuals visiting, visitor signatures, forms of identification, dates of access, entry and departure times, purpose of visits, and the names and organizations of individuals visited. Access record reviews determine if access authorizations are current and are still required to support organizational mission and business functions. Access records are not required for publicly accessible areas.</t>
  </si>
  <si>
    <t>PE-8 (a) [for a minimum of one (1) year]
PE-8 (b) [at least monthly]</t>
  </si>
  <si>
    <t>PE-9</t>
  </si>
  <si>
    <t>Power Equipment and Cabling</t>
  </si>
  <si>
    <t>Protect power equipment and power cabling for the system from damage and destruction.</t>
  </si>
  <si>
    <t>Organizations determine the types of protection necessary for the power equipment and cabling employed at different locations that are both internal and external to organizational facilities and environments of operation. Types of power equipment and cabling include internal cabling and uninterruptable power sources in offices or data centers, generators and power cabling outside of buildings, and power sources for self-contained components such as satellites, vehicles, and other deployable systems.</t>
  </si>
  <si>
    <t>Emergency Shutoff</t>
  </si>
  <si>
    <t>a. Provide the capability of shutting off power to [Assignment: organization-defined system or individual system components] in emergency situations;
 b. Place emergency shutoff switches or devices in [Assignment: organization-defined location by system or system component] to facilitate access for authorized personnel; and
 c. Protect emergency power shutoff capability from unauthorized activation.</t>
  </si>
  <si>
    <t>Emergency power shutoff primarily applies to organizational facilities that contain concentrations of system resources, including data centers, mainframe computer rooms, server rooms, and areas with computer-controlled machinery.</t>
  </si>
  <si>
    <t>PE-10 (b) [near more than one egress point of the IT area and ensures it is labeled and protected by a cover to prevent accidental shut-off]</t>
  </si>
  <si>
    <t>Emergency Power</t>
  </si>
  <si>
    <t>Provide an uninterruptible power supply to facilitate [Selection (one or more): an orderly shutdown of the system; transition of the system to long-term alternate power] in the event of a primary power source loss.</t>
  </si>
  <si>
    <t>An uninterruptible power supply (UPS) is an electrical system or mechanism that provides emergency power when there is a failure of the main power source. A UPS is typically used to protect computers, data centers, telecommunication equipment, or other electrical equipment where an unexpected power disruption could cause injuries, fatalities, serious mission or business disruption, or loss of data or information. A UPS differs from an emergency power system or backup generator in that the UPS provides near-instantaneous protection from unanticipated power interruptions from the main power source by providing energy stored in batteries, supercapacitors, or flywheels. The battery duration of a UPS is relatively short but provides sufficient time to start a standby power source, such as a backup generator, or properly shut down the system.</t>
  </si>
  <si>
    <t>Emergency Lighting</t>
  </si>
  <si>
    <t>Employ and maintain automatic emergency lighting for the system that activates in the event of a power outage or disruption and that covers emergency exits and evacuation routes within the facility.</t>
  </si>
  <si>
    <t>The provision of emergency lighting applies primarily to organizational facilities that contain concentrations of system resources, including data centers, server rooms, and mainframe computer rooms. Emergency lighting provisions for the system are described in the contingency plan for the organization. If emergency lighting for the system fails or cannot be provided, organizations consider alternate processing sites for power-related contingencies.</t>
  </si>
  <si>
    <t>Fire Protection</t>
  </si>
  <si>
    <t>Employ and maintain fire detection and suppression systems that are supported by an independent energy source.</t>
  </si>
  <si>
    <t>The provision of fire detection and suppression systems applies primarily to organizational facilities that contain concentrations of system resources, including data centers, server rooms, and mainframe computer rooms. Fire detection and suppression systems that may require an independent energy source include sprinkler systems and smoke detectors. An independent energy source is an energy source, such as a microgrid, that is separate, or can be separated, from the energy sources providing power for the other parts of the facility.</t>
  </si>
  <si>
    <t>PE-13 (1)</t>
  </si>
  <si>
    <t>Fire Protection | Detection Systems — Automatic Activation and Notification</t>
  </si>
  <si>
    <t>Employ fire detection systems that activate automatically and notify [Assignment: organization-defined personnel or roles] and [Assignment: organization-defined emergency responders] in the event of a fire.</t>
  </si>
  <si>
    <t>Organizations can identify personnel, roles, and emergency responders if individuals on the notification list need to have access authorizations or clearances (e.g., to enter to facilities where access is restricted due to the classification or impact level of information within the facility). Notification mechanisms may require independent energy sources to ensure that the notification capability is not adversely affected by the fire.</t>
  </si>
  <si>
    <t xml:space="preserve">PE-13 (1) -1 [service provider building maintenance/physical security personnel]
PE-13 (1) -2 [service provider emergency responders with incident response responsibilities] </t>
  </si>
  <si>
    <t>PE-13 (2)</t>
  </si>
  <si>
    <t>Fire Protection | Suppression Systems — Automatic Activation and Notification</t>
  </si>
  <si>
    <t xml:space="preserve"> (a) Employ fire suppression systems that activate automatically and notify [Assignment: organization-defined personnel or roles] and [Assignment: organization-defined emergency responders]; and
 (b) Employ an automatic fire suppression capability when the facility is not staffed on a continuous basis.</t>
  </si>
  <si>
    <t>Organizations can identify specific personnel, roles, and emergency responders if individuals on the notification list need to have appropriate access authorizations and/or clearances (e.g., to enter to facilities where access is restricted due to the impact level or classification of information within the facility). Notification mechanisms may require independent energy sources to ensure that the notification capability is not adversely affected by the fire.</t>
  </si>
  <si>
    <t>Environmental Controls</t>
  </si>
  <si>
    <t>a. Maintain [Selection (one or more): temperature; humidity; pressure; radiation; [Assignment: organization-defined environmental control]] levels within the facility where the system resides at [Assignment: organization-defined acceptable levels]; and
 b. Monitor environmental control levels [Assignment: organization-defined frequency].</t>
  </si>
  <si>
    <t>The provision of environmental controls applies primarily to organizational facilities that contain concentrations of system resources (e.g., data centers, mainframe computer rooms, and server rooms). Insufficient environmental controls, especially in very harsh environments, can have a significant adverse impact on the availability of systems and system components that are needed to support organizational mission and business functions.</t>
  </si>
  <si>
    <t>PE-14 (a) [consistent with American Society of Heating, Refrigerating and Air-conditioning Engineers (ASHRAE) document entitled Thermal Guidelines for Data Processing Environments]
PE-14 (b) [continuously]</t>
  </si>
  <si>
    <t>PE-14 (a) Requirement:  The service provider measures temperature at server inlets and humidity levels by dew point.</t>
  </si>
  <si>
    <t>Water Damage Protection</t>
  </si>
  <si>
    <t>Protect the system from damage resulting from water leakage by providing master shutoff or isolation valves that are accessible, working properly, and known to key personnel.</t>
  </si>
  <si>
    <t>The provision of water damage protection primarily applies to organizational facilities that contain concentrations of system resources, including data centers, server rooms, and mainframe computer rooms. Isolation valves can be employed in addition to or in lieu of master shutoff valves to shut off water supplies in specific areas of concern without affecting entire organizations.</t>
  </si>
  <si>
    <t>Delivery and Removal</t>
  </si>
  <si>
    <t>a. Authorize and control [Assignment: organization-defined types of system components] entering and exiting the facility; and
 b. Maintain records of the system components.</t>
  </si>
  <si>
    <t>Enforcing authorizations for entry and exit of system components may require restricting access to delivery areas and isolating the areas from the system and media libraries.</t>
  </si>
  <si>
    <t>PE-16 (a) [all information system components]</t>
  </si>
  <si>
    <t>Alternate Work Site</t>
  </si>
  <si>
    <t>a. Determine and document the [Assignment: organization-defined alternate work sites] allowed for use by employees;
 b. Employ the following controls at alternate work sites: [Assignment: organization-defined controls];
 c. Assess the effectiveness of controls at alternate work sites; and
 d. Provide a means for employees to communicate with information security and privacy personnel in case of incidents.</t>
  </si>
  <si>
    <t>Alternate work sites include government facilities or the private residences of employees. While distinct from alternative processing sites, alternate work sites can provide readily available alternate locations during contingency operations. Organizations can define different sets of controls for specific alternate work sites or types of sites depending on the work-related activities conducted at the sites. Implementing and assessing the effectiveness of organization-defined controls and providing a means to communicate incidents at alternate work sites supports the contingency planning activities of organizations.</t>
  </si>
  <si>
    <t>PLANNING</t>
  </si>
  <si>
    <t>PL-1</t>
  </si>
  <si>
    <t>a. Develop, document, and disseminate to [Assignment: organization-defined personnel or roles]:
 1. [Selection (one or more): Organization-level; Mission/business process-level; System-level]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planning policy and the associated planning controls;
 b. Designate an [Assignment: organization-defined official] to manage the development, documentation, and dissemination of the planning policy and procedures; and
 c. Review and update the current planning:
 1. Policy [Assignment: organization-defined frequency] and following [Assignment: organization-defined events]; and
 2. Procedures [Assignment: organization-defined frequency] and following [Assignment: organization-defined events].</t>
  </si>
  <si>
    <t>Planning policy and procedures for the controls in the PL family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planning policy and procedures include, but are not limited to, assessment or audit findings, security incidents or breaches, or changes in laws, executive orders, directives, regulations, policies, standards, and guidelines. Simply restating controls does not constitute an organizational policy or procedure.</t>
  </si>
  <si>
    <t>PL-1 (c) (1) [at least every 3 years] 
PL-1 (c) (2) [at least annually] [significant changes]</t>
  </si>
  <si>
    <t>PL-2</t>
  </si>
  <si>
    <t>System Security and Privacy Plans</t>
  </si>
  <si>
    <t>a. Develop security and privacy plans for the system that:
 1. Are consistent with the organization’s enterprise architecture;
 2. Explicitly define the constituent system components;
 3. Describe the operational context of the system in terms of mission and business processes;
 4. Identify the individuals that fulfill system roles and responsibilities;
 5. Identify the information types processed, stored, and transmitted by the system;
 6. Provide the security categorization of the system, including supporting rationale;
 7. Describe any specific threats to the system that are of concern to the organization; 
 8. Provide the results of a privacy risk assessment for systems processing personally identifiable information;
 9. Describe the operational environment for the system and any dependencies on or connections to other systems or system components;
 10. Provide an overview of the security and privacy requirements for the system;
 11. Identify any relevant control baselines or overlays, if applicable;
 12. Describe the controls in place or planned for meeting the security and privacy requirements, including a rationale for any tailoring decisions;
 13. Include risk determinations for security and privacy architecture and design decisions;
 14. Include security- and privacy-related activities affecting the system that require planning and coordination with [Assignment: organization-defined individuals or groups]; and
 15. Are reviewed and approved by the authorizing official or designated representative prior to plan implementation.
 b. Distribute copies of the plans and communicate subsequent changes to the plans to [Assignment: organization-defined personnel or roles];
 c. Review the plans [Assignment: organization-defined frequency]; 
 d. Update the plans to address changes to the system and environment of operation or problems identified during plan implementation or control assessments; and
 e. Protect the plans from unauthorized disclosure and modification.</t>
  </si>
  <si>
    <t>System security and privacy plans are scoped to the system and system components within the defined authorization boundary and contain an overview of the security and privacy requirements for the system and the controls selected to satisfy the requirements. The plans describe the intended application of each selected control in the context of the system with a sufficient level of detail to correctly implement the control and to subsequently assess the effectiveness of the control. The control documentation describes how system-specific and hybrid controls are implemented and the plans and expectations regarding the functionality of the system. System security and privacy plans can also be used in the design and development of systems in support of life cycle-based security and privacy engineering processes. System security and privacy plans are living documents that are updated and adapted throughout the system development life cycle (e.g., during capability determination, analysis of alternatives, requests for proposal, and design reviews). Section 2.1 describes the different types of requirements that are relevant to organizations during the system development life cycle and the relationship between requirements and controls.
 Organizations may develop a single, integrated security and privacy plan or maintain separate plans. Security and privacy plans relate security and privacy requirements to a set of controls and control enhancements. The plans describe how the controls and control enhancements meet the security and privacy requirements but do not provide detailed, technical descriptions of the design or implementation of the controls and control enhancements. Security and privacy plans contain sufficient information (including specifications of control parameter values for selection and assignment operations explicitly or by reference) to enable a design and implementation that is unambiguously compliant with the intent of the plans and subsequent determinations of risk to organizational operations and assets, individuals, other organizations, and the Nation if the plan is implemented.
 Security and privacy plans need not be single documents. The plans can be a collection of various documents, including documents that already exist. Effective security and privacy plans make extensive use of references to policies, procedures, and additional documents, including design and implementation specifications where more detailed information can be obtained. The use of references helps reduce the documentation associated with security and privacy programs and maintains the security- and privacy-related information in other established management and operational areas, including enterprise architecture, system development life cycle, systems engineering, and acquisition. Security and privacy plans need not contain detailed contingency plan or incident response plan information but can instead provide—explicitly or by reference—sufficient information to define what needs to be accomplished by those plans.
 Security- and privacy-related activities that may require coordination and planning with other individuals or groups within the organization include assessments, audits, inspections, hardware and software maintenance, acquisition and supply chain risk management, patch management, and contingency plan testing. Planning and coordination include emergency and nonemergency (i.e., planned or non-urgent unplanned) situations. The process defined by organizations to plan and coordinate security- and privacy-related activities can also be included in other documents, as appropriate.</t>
  </si>
  <si>
    <t>PL-2 (a) (14) [to include chief privacy and ISSO and/or similar role or designees]
PL-2 (b) [to include chief privacy and ISSO and/or similar role]
PL-2 (c) [at least annually]</t>
  </si>
  <si>
    <t>PL-4</t>
  </si>
  <si>
    <t>Rules of Behavior</t>
  </si>
  <si>
    <t>a. Establish and provide to individuals requiring access to the system, the rules that describe their responsibilities and expected behavior for information and system usage, security, and privacy;
 b. Receive a documented acknowledgment from such individuals, indicating that they have read, understand, and agree to abide by the rules of behavior, before authorizing access to information and the system;
 c. Review and update the rules of behavior [Assignment: organization-defined frequency]; and
 d. Require individuals who have acknowledged a previous version of the rules of behavior to read and re-acknowledge [Selection (one or more): [Assignment: organization-defined frequency]; when the rules are revised or updated].</t>
  </si>
  <si>
    <t>Rules of behavior represent a type of access agreement for organizational users. Other types of access agreements include nondisclosure agreements, conflict-of-interest agreements, and acceptable use agreements (see PS-6). Organizations consider rules of behavior based on individual user roles and responsibilities and differentiate between rules that apply to privileged users and rules that apply to general users. Establishing rules of behavior for some types of non-organizational users, including individuals who receive information from federal systems, is often not feasible given the large number of such users and the limited nature of their interactions with the systems. Rules of behavior for organizational and non-organizational users can also be established in AC-8. The related controls section provides a list of controls that are relevant to organizational rules of behavior. PL-4b, the documented acknowledgment portion of the control, may be satisfied by the literacy training and awareness and role-based training programs conducted by organizations if such training includes rules of behavior. Documented acknowledgements for rules of behavior include electronic or physical signatures and electronic agreement check boxes or radio buttons.</t>
  </si>
  <si>
    <t>PL-4 (c) [at least every 3 years]
PL-4 (d) [at least annually and when the rules are revised or changed]</t>
  </si>
  <si>
    <t>PL-4 (1)</t>
  </si>
  <si>
    <t>Rules of Behavior | Social Media and External Site/application Usage Restrictions</t>
  </si>
  <si>
    <t>Include in the rules of behavior, restrictions on:
 (a) Use of social media, social networking sites, and external sites/applications;
 (b) Posting organizational information on public websites; and
 (c) Use of organization-provided identifiers (e.g., email addresses) and authentication secrets (e.g., passwords) for creating accounts on external sites/applications.</t>
  </si>
  <si>
    <t>Social media, social networking, and external site/application usage restrictions address rules of behavior related to the use of social media, social networking, and external sites when organizational personnel are using such sites for official duties or in the conduct of official business, when organizational information is involved in social media and social networking transactions, and when personnel access social media and networking sites from organizational systems. Organizations also address specific rules that prevent unauthorized entities from obtaining non-public organizational information from social media and networking sites either directly or through inference. Non-public information includes personally identifiable information and system account information.</t>
  </si>
  <si>
    <t>PL-8</t>
  </si>
  <si>
    <t>Security and Privacy Architectures</t>
  </si>
  <si>
    <t>a. Develop security and privacy architectures for the system that:
 1. Describe the requirements and approach to be taken for protecting the confidentiality, integrity, and availability of organizational information;
 2. Describe the requirements and approach to be taken for processing personally identifiable information to minimize privacy risk to individuals;
 3. Describe how the architectures are integrated into and support the enterprise architecture; and
 4. Describe any assumptions about, and dependencies on, external systems and services;
 b. Review and update the architectures [Assignment: organization-defined frequency] to reflect changes in the enterprise architecture; and
 c. Reflect planned architecture changes in security and privacy plans, Concept of Operations (CONOPS), criticality analysis, organizational procedures, and procurements and acquisitions.</t>
  </si>
  <si>
    <t>The security and privacy architectures at the system level are consistent with the organization-wide security and privacy architectures described in PM-7, which are integral to and developed as part of the enterprise architecture. The architectures include an architectural description, the allocation of security and privacy functionality (including controls), security- and privacy-related information for external interfaces, information being exchanged across the interfaces, and the protection mechanisms associated with each interface. The architectures can also include other information, such as user roles and the access privileges assigned to each role; security and privacy requirements; types of information processed, stored, and transmitted by the system; supply chain risk management requirements; restoration priorities of information and system services; and other protection needs.
 SP 800-160-1 provides guidance on the use of security architectures as part of the system development life cycle process. OMB M-19-03 requires the use of the systems security engineering concepts described in SP 800-160-1 for high value assets. Security and privacy architectures are reviewed and updated throughout the system development life cycle, from analysis of alternatives through review of the proposed architecture in the RFP responses to the design reviews before and during implementation (e.g., during preliminary design reviews and critical design reviews).
 In today’s modern computing architectures, it is becoming less common for organizations to control all information resources. There may be key dependencies on external information services and service providers. Describing such dependencies in the security and privacy architectures is necessary for developing a comprehensive mission and business protection strategy. Establishing, developing, documenting, and maintaining under configuration control a baseline configuration for organizational systems is critical to implementing and maintaining effective architectures. The development of the architectures is coordinated with the senior agency information security officer and the senior agency official for privacy to ensure that the controls needed to support security and privacy requirements are identified and effectively implemented. In many circumstances, there may be no distinction between the security and privacy architecture for a system. In other circumstances, security objectives may be adequately satisfied, but privacy objectives may only be partially satisfied by the security requirements. In these cases, consideration of the privacy requirements needed to achieve satisfaction will result in a distinct privacy architecture. The documentation, however, may simply reflect the combined architectures.
 PL-8 is primarily directed at organizations to ensure that architectures are developed for the system and, moreover, that the architectures are integrated with or tightly coupled to the enterprise architecture. In contrast, SA-17 is primarily directed at the external information technology product and system developers and integrators. SA-17, which is complementary to PL-8, is selected when organizations outsource the development of systems or components to external entities and when there is a need to demonstrate consistency with the organization’s enterprise architecture and security and privacy architectures.</t>
  </si>
  <si>
    <t>PL-8 (b) [at least annually and when a significant change occurs]</t>
  </si>
  <si>
    <t>PL-8 (b) Guidance: Significant change is defined in NIST Special Publication 800-37 Revision 2, Appendix F.</t>
  </si>
  <si>
    <t>Baseline Selection</t>
  </si>
  <si>
    <t>Select a control baseline for the system.</t>
  </si>
  <si>
    <t>Control baselines are predefined sets of controls specifically assembled to address the protection needs of a group, organization, or community of interest. Controls are chosen for baselines to either satisfy mandates imposed by laws, executive orders, directives, regulations, policies, standards, and guidelines or address threats common to all users of the baseline under the assumptions specific to the baseline. Baselines represent a starting point for the protection of individuals’ privacy, information, and information systems with subsequent tailoring actions to manage risk in accordance with mission, business, or other constraints (see PL-11). Federal control baselines are provided in SP 800-53B. The selection of a control baseline is determined by the needs of stakeholders. Stakeholder needs consider mission and business requirements as well as mandates imposed by applicable laws, executive orders, directives, policies, regulations, standards, and guidelines. For example, the control baselines in SP 800-53B are based on the requirements from FISMA and PRIVACT. The requirements, along with the NIST standards and guidelines implementing the legislation, direct organizations to select one of the control baselines after the reviewing the information types and the information that is processed, stored, and transmitted on the system; analyzing the potential adverse impact of the loss or compromise of the information or system on the organization’s operations and assets, individuals, other organizations, or the Nation; and considering the results from system and organizational risk assessments. CNSSI 1253 provides guidance on control baselines for national security systems.</t>
  </si>
  <si>
    <t>PL-10 Requirement: Select the appropriate GovRAMP Baseline</t>
  </si>
  <si>
    <t>Baseline Tailoring</t>
  </si>
  <si>
    <t>Tailor the selected control baseline by applying specified tailoring actions.</t>
  </si>
  <si>
    <t>The concept of tailoring allows organizations to specialize or customize a set of baseline controls by applying a defined set of tailoring actions. Tailoring actions facilitate such specialization and customization by allowing organizations to develop security and privacy plans that reflect their specific mission and business functions, the environments where their systems operate, the threats and vulnerabilities that can affect their systems, and any other conditions or situations that can impact their mission or business success. Tailoring guidance is provided in SP 800-53B. Tailoring a control baseline is accomplished by identifying and designating common controls, applying scoping considerations, selecting compensating controls, assigning values to control parameters, supplementing the control baseline with additional controls as needed, and providing information for control implementation. The general tailoring actions in SP 800-53B can be supplemented with additional actions based on the needs of organizations. Tailoring actions can be applied to the baselines in SP 800-53B in accordance with the security and privacy requirements from FISMA, PRIVACT, and OMB A-130. Alternatively, other communities of interest adopting different control baselines can apply the tailoring actions in SP 800-53B to specialize or customize the controls that represent the specific needs and concerns of those entities.</t>
  </si>
  <si>
    <t>PERSONNEL SECURITY</t>
  </si>
  <si>
    <t>PS-1</t>
  </si>
  <si>
    <t>a. Develop, document, and disseminate to [Assignment: organization-defined personnel or roles]:
 1. [Selection (one or more): Organization-level; Mission/business process-level; System-level] personnel security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personnel security policy and the associated personnel security controls;
 b. Designate an [Assignment: organization-defined official] to manage the development, documentation, and dissemination of the personnel security policy and procedures; and
 c. Review and update the current personnel security:
 1. Policy [Assignment: organization-defined frequency] and following [Assignment: organization-defined events]; and
 2. Procedures [Assignment: organization-defined frequency] and following [Assignment: organization-defined events].</t>
  </si>
  <si>
    <t>Personnel security policy and procedures for the controls in the PS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personnel security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</si>
  <si>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PS-1 (c) (1) [at least every 3 years] 
PS-1 (c) (2) [at least annually] [significant changes]</t>
  </si>
  <si>
    <t>PS-2</t>
  </si>
  <si>
    <t>Position Risk Designation</t>
  </si>
  <si>
    <t>a. Assign a risk designation to all organizational positions;
 b. Establish screening criteria for individuals filling those positions; and
 c. Review and update position risk designations [Assignment: organization-defined frequency].</t>
  </si>
  <si>
    <t>Position risk designations reflect Office of Personnel Management (OPM) policy and guidance. Proper position designation is the foundation of an effective and consistent suitability and personnel security program. The Position Designation System (PDS) assesses the duties and responsibilities of a position to determine the degree of potential damage to the efficiency or integrity of the service due to misconduct of an incumbent of a position and establishes the risk level of that position. The PDS assessment also determines if the duties and responsibilities of the position present the potential for position incumbents to bring about a material adverse effect on national security and the degree of that potential effect, which establishes the sensitivity level of a position. The results of the assessment determine what level of investigation is conducted for a position. Risk designations can guide and inform the types of authorizations that individuals receive when accessing organizational information and information systems. Position screening criteria include explicit information security role appointment requirements. Parts 1400 and 731 of Title 5, Code of Federal Regulations, establish the requirements for organizations to evaluate relevant covered positions for a position sensitivity and position risk designation commensurate with the duties and responsibilities of those positions.</t>
  </si>
  <si>
    <t xml:space="preserve">PS-2 (c) [at least every three years] </t>
  </si>
  <si>
    <t>PS-3</t>
  </si>
  <si>
    <t>Personnel Screening</t>
  </si>
  <si>
    <t>a. Screen individuals prior to authorizing access to the system; and
 b. Rescreen individuals in accordance with [Assignment: organization-defined conditions requiring rescreening and, where rescreening is so indicated, the frequency of rescreening].</t>
  </si>
  <si>
    <t>Personnel screening and rescreening activities reflect applicable laws, executive orders, directives, regulations, policies, standards, guidelines, and specific criteria established for the risk designations of assigned positions. Examples of personnel screening include background investigations and agency checks. Organizations may define different rescreening conditions and frequencies for personnel accessing systems based on types of information processed, stored, or transmitted by the systems.</t>
  </si>
  <si>
    <t>PS-3 (b) [for national security clearances; a reinvestigation is required during the fifth (5th) year for top secret security clearance, the tenth (10th) year for secret security clearance, and fifteenth (15th) year for confidential security clearance.
For moderate risk law enforcement and high impact public trust level, a reinvestigation is required during the fifth (5th) year.  There is no reinvestigation for other moderate risk positions or any low risk positions]</t>
  </si>
  <si>
    <t>PS-3 (3)</t>
  </si>
  <si>
    <t>Personnel Screening | Information Requiring Special Protective Measures</t>
  </si>
  <si>
    <t>Verify that individuals accessing a system processing, storing, or transmitting information requiring special protection:
 (a) Have valid access authorizations that are demonstrated by assigned official government duties; and
 (b) Satisfy [Assignment: organization-defined additional personnel screening criteria].</t>
  </si>
  <si>
    <t>Organizational information that requires special protection includes controlled unclassified information. Personnel security criteria include position sensitivity background screening requirements.</t>
  </si>
  <si>
    <t>PS-3 (3) (b) [personnel screening criteria – as required by specific information]</t>
  </si>
  <si>
    <t>PS-4</t>
  </si>
  <si>
    <t>Personnel Termination</t>
  </si>
  <si>
    <t>Upon termination of individual employment:
 a. Disable system access within [Assignment: organization-defined time period];
 b. Terminate or revoke any authenticators and credentials associated with the individual;
 c. Conduct exit interviews that include a discussion of [Assignment: organization-defined information security topics];
 d. Retrieve all security-related organizational system-related property; and
 e. Retain access to organizational information and systems formerly controlled by terminated individual.</t>
  </si>
  <si>
    <t>System property includes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system-related property. Security topics at exit interviews include reminding individuals of nondisclosure agreements and potential limitations on future employment. Exit interviews may not always be possible for some individuals, including in cases related to the unavailability of supervisors, illnesses, or job abandonment. Exit interviews are important for individuals with security clearances. The timely execution of termination actions is essential for individuals who have been terminated for cause. In certain situations, organizations consider disabling the system accounts of individuals who are being terminated prior to the individuals being notified.</t>
  </si>
  <si>
    <t>PS-4 (a) [four (4) hours]</t>
  </si>
  <si>
    <t>PS-5</t>
  </si>
  <si>
    <t>Personnel Transfer</t>
  </si>
  <si>
    <t>a. Review and confirm ongoing operational need for current logical and physical access authorizations to systems and facilities when individuals are reassigned or transferred to other positions within the organization;
 b. Initiate [Assignment: organization-defined transfer or reassignment actions] within [Assignment: organization-defined time period following the formal transfer action];
 c. Modify access authorization as needed to correspond with any changes in operational need due to reassignment or transfer; and
 d. Notify [Assignment: organization-defined personnel or roles] within [Assignment: organization-defined time period].</t>
  </si>
  <si>
    <t>Personnel transfer applies when reassignments or transfers of individuals are permanent or of such extended duration as to make the actions warranted. Organizations define actions appropriate for the types of reassignments or transfers, whether permanent or extended. Actions that may be required for personnel transfers or reassignments to other positions within organizations include returning old and issuing new keys, identification cards, and building passes; closing system accounts and establishing new accounts; changing system access authorizations (i.e., privileges); and providing for access to official records to which individuals had access at previous work locations and in previous system accounts.</t>
  </si>
  <si>
    <t>PS-5 (b)-2 [twenty-four (24) hours] 
PS-5 (d)-1 [including access control personnel responsible for the system]
PS-5 (d)-2 [twenty-four (24) hours]</t>
  </si>
  <si>
    <t>PS-6</t>
  </si>
  <si>
    <t>Access Agreements</t>
  </si>
  <si>
    <t>a. Develop and document access agreements for organizational systems;
 b. Review and update the access agreements [Assignment: organization-defined frequency]; and
 c. Verify that individuals requiring access to organizational information and systems: 
 1. Sign appropriate access agreements prior to being granted access; and
 2. Re-sign access agreements to maintain access to organizational systems when access agreements have been updated or [Assignment: organization-defined frequency].</t>
  </si>
  <si>
    <t>Access agreements include nondisclosure agreements, acceptable use agreements, rules of behavior, and conflict-of-interest agreements. Signed access agreements include an acknowledgement that individuals have read, understand, and agree to abide by the constraints associated with organizational systems to which access is authorized. Organizations can use electronic signatures to acknowledge access agreements unless specifically prohibited by organizational policy.</t>
  </si>
  <si>
    <t>PS-6 (b) [at least annually]
PS-6 (c) (2) [at least annually and any time there is a change to the user's level of access]</t>
  </si>
  <si>
    <t>PS-7</t>
  </si>
  <si>
    <t>External Personnel Security</t>
  </si>
  <si>
    <t>a. Establish personnel security requirements, including security roles and responsibilities for external providers;
 b. Require external providers to comply with personnel security policies and procedures established by the organization;
 c. Document personnel security requirements;
 d. Require external providers to notify [Assignment: organization-defined personnel or roles] of any personnel transfers or terminations of external personnel who possess organizational credentials and/or badges, or who have system privileges within [Assignment: organization-defined time period]; and
 e. Monitor provider compliance with personnel security requirements.</t>
  </si>
  <si>
    <t>External provider refers to organizations other than the organization operating or acquiring the system. External providers include service bureaus, contractors, and other organizations that provide system development, information technology services, testing or assessment services, outsourced applications, and network/security management. Organizations explicitly include personnel security requirements in acquisition-related documents. External providers may have personnel working at organizational facilities with credentials, badges, or system privileges issued by organizations. Notifications of external personnel changes ensure the appropriate termination of privileges and credentials. Organizations define the transfers and terminations deemed reportable by security-related characteristics that include functions, roles, and the nature of credentials or privileges associated with transferred or terminated individuals.</t>
  </si>
  <si>
    <t>PS-7 (d)-1 [including access control personnel responsible for the system and/or facilities, as appropriate]
PS-7 (d)-2 [within twenty-four (24) hours]</t>
  </si>
  <si>
    <t>PS-8</t>
  </si>
  <si>
    <t>Personnel Sanctions</t>
  </si>
  <si>
    <t>a. Employ a formal sanctions process for individuals failing to comply with established information security and privacy policies and procedures; and
 b. Notify [Assignment: organization-defined personnel or roles] within [Assignment: organization-defined time period] when a formal employee sanctions process is initiated, identifying the individual sanctioned and the reason for the sanction.</t>
  </si>
  <si>
    <t>Organizational sanctions reflect applicable laws, executive orders, directives, regulations, policies, standards, and guidelines. Sanctions processes are described in access agreements and can be included as part of general personnel policies for organizations and/or specified in security and privacy policies. Organizations consult with the Office of the General Counsel regarding matters of employee sanctions.</t>
  </si>
  <si>
    <t>PS-8 (b)-1 [to include the ISSO and/or similar role within the organization]
PS-8 (b)-2 [24 hours]</t>
  </si>
  <si>
    <t>PS-9</t>
  </si>
  <si>
    <t>Position Descriptions</t>
  </si>
  <si>
    <t>Incorporate security and privacy roles and responsibilities into organizational position descriptions.</t>
  </si>
  <si>
    <t>Specification of security and privacy roles in individual organizational position descriptions facilitates clarity in understanding the security or privacy responsibilities associated with the roles and the role-based security and privacy training requirements for the roles.</t>
  </si>
  <si>
    <t>RISK ASSESSMENT</t>
  </si>
  <si>
    <t>RA-1</t>
  </si>
  <si>
    <t>a. Develop, document, and disseminate to [Assignment: organization-defined personnel or roles]:
 1. [Selection (one or more): Organization-level; Mission/business process-level; System-level] risk assessment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risk assessment policy and the associated risk assessment controls;
 b. Designate an [Assignment: organization-defined official] to manage the development, documentation, and dissemination of the risk assessment policy and procedures; and
 c. Review and update the current risk assessment:
 1. Policy [Assignment: organization-defined frequency] and following [Assignment: organization-defined events]; and
 2. Procedures [Assignment: organization-defined frequency] and following [Assignment: organization-defined events].</t>
  </si>
  <si>
    <t>Risk assessment policy and procedures address the controls in the RA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risk assessment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risk assessment policy and procedures include assessment or audit findings, security incidents or breaches, or changes in laws, executive orders, directives, regulations, policies, standards, and guidelines. Simply restating controls does not constitute an organizational policy or procedure.</t>
  </si>
  <si>
    <t>RA-1 (c) (1) [at least every 3 years] 
RA-1 (c) (2) [at least annually] [significant changes]</t>
  </si>
  <si>
    <t>RA-2</t>
  </si>
  <si>
    <t>Security Categorization</t>
  </si>
  <si>
    <t>a. Categorize the system and information it processes, stores, and transmits;
 b. Document the security categorization results, including supporting rationale, in the security plan for the system; and
 c. Verify that the authorizing official or authorizing official designated representative reviews and approves the security categorization decision.</t>
  </si>
  <si>
    <t>Security categories describe the potential adverse impacts or negative consequences to organizational operations, organizational assets, and individuals if organizational information and systems are compromised through a loss of confidentiality, integrity, or availability. Security categorization is also a type of asset loss characterization in systems security engineering processes that is carried out throughout the system development life cycle. Organizations can use privacy risk assessments or privacy impact assessments to better understand the potential adverse effects on individuals. CNSSI 1253 provides additional guidance on categorization for national security systems.
 Organizations conduct the security categorization process as an organization-wide activity with the direct involvement of chief information officers, senior agency information security officers, senior agency officials for privacy, system owners, mission and business owners, and information owners or stewards. Organizations consider the potential adverse impacts to other organizations and, in accordance with USA PATRIOT and Homeland Security Presidential Directives, potential national-level adverse impacts.
 Security categorization processes facilitate the development of inventories of information assets and, along with CM-8, mappings to specific system components where information is processed, stored, or transmitted. The security categorization process is revisited throughout the system development life cycle to ensure that the security categories remain accurate and relevant.</t>
  </si>
  <si>
    <t>RA-3</t>
  </si>
  <si>
    <t>a. Conduct a risk assessment, including:
 1. Identifying threats to and vulnerabilities in the system;
 2. Determining the likelihood and magnitude of harm from unauthorized access, use, disclosure, disruption, modification, or destruction of the system, the information it processes, stores, or transmits, and any related information; and
 3. Determining the likelihood and impact of adverse effects on individuals arising from the processing of personally identifiable information;
 b. Integrate risk assessment results and risk management decisions from the organization and mission or business process perspectives with system-level risk assessments;
 c. Document risk assessment results in [Selection: security and privacy plans; risk assessment report; [Assignment: organization-defined document]];
 d. Review risk assessment results [Assignment: organization-defined frequency];
 e. Disseminate risk assessment results to [Assignment: organization-defined personnel or roles]; and
 f. Update the risk assessment [Assignment: organization-defined frequency] or when there are significant changes to the system, its environment of operation, or other conditions that may impact the security or privacy state of the system.</t>
  </si>
  <si>
    <t>Risk assessments consider threats, vulnerabilities, likelihood, and impact to organizational operations and assets, individuals, other organizations, and the Nation. Risk assessments also consider risk from external parties, including contractors who operate systems on behalf of the organization, individuals who access organizational systems, service providers, and outsourcing entities.
 Organizations can conduct risk assessments at all three levels in the risk management hierarchy (i.e., organization level, mission/business process level, or information system level) and at any stage in the system development life cycle. Risk assessments can also be conducted at various steps in the Risk Management Framework, including preparation, categorization, control selection, control implementation, control assessment, authorization, and control monitoring. Risk assessment is an ongoing activity carried out throughout the system development life cycle.
 Risk assessments can also address information related to the system, including system design, the intended use of the system, testing results, and supply chain-related information or artifacts. Risk assessments can play an important role in control selection processes, particularly during the application of tailoring guidance and in the earliest phases of capability determination.</t>
  </si>
  <si>
    <t>RA-3 (c) [security assessment report]
RA-3 (d) [at least every three (3) years and when a significant change occurs]
RA-3 (f) [at least every three (3) years]</t>
  </si>
  <si>
    <t xml:space="preserve">RA-3 Guidance: Significant change is defined in NIST Special Publication 800-37 Revision 2, Appendix F.
RA-3 (e) Requirement: Include GovRAMP.
</t>
  </si>
  <si>
    <t>RA-3 (1)</t>
  </si>
  <si>
    <t>Risk Assessment | Supply Chain Risk Assessment</t>
  </si>
  <si>
    <t xml:space="preserve"> (a) Assess supply chain risks associated with [Assignment: organization-defined systems, system components, and system services]; and
 (b) Update the supply chain risk assessment [Assignment: organization-defined frequency], when there are significant changes to the relevant supply chain, or when changes to the system, environments of operation, or other conditions may necessitate a change in the supply chain.</t>
  </si>
  <si>
    <t>Supply chain-related events include disruption, use of defective components, insertion of counterfeits, theft, malicious development practices, improper delivery practices, and insertion of malicious code. These events can have a significant impact on the confidentiality, integrity, or availability of a system and its information and, therefore, can also adversely impact organizational operations (including mission, functions, image, or reputation), organizational assets, individuals, other organizations, and the Nation. The supply chain-related events may be unintentional or malicious and can occur at any point during the system life cycle. An analysis of supply chain risk can help an organization identify systems or components for which additional supply chain risk mitigations are required.</t>
  </si>
  <si>
    <t>RA-5</t>
  </si>
  <si>
    <t>Vulnerability Monitoring and Scanning</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</si>
  <si>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</si>
  <si>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</si>
  <si>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RA-5 (a) [monthly operating system/infrastructure; monthly web applications (including APIs)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</si>
  <si>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 xml:space="preserve">RA-5 Guidance: See the GovRAMP Documents page&gt; Vulnerability Scanning Requirements 
https://GovRAMP.org/templates-resources/
RA-5 (a) Requirement: an accredited independent assessor scans operating systems/infrastructure, web applications, and databases once annually.
RA-5 (d) Requirement: If a vulnerability is listed among the CISA Known Exploited Vulnerability (KEV) Catalog (https://www.cisa.gov/known-exploited-vulnerabilities-catalog) the KEV remediation date supersedes the GovRAMP parameter requirement.
RA-5 (e) Requirement: to include all Sponsor/SAC authorizations to include GovRAMP
RA-5 Guidance: Informational findings from a scanner are detailed as a returned result that holds no vulnerability risk or severity and for GovRAMP does not require an entry onto the POA&amp;M or entry onto the RET during any assessment phase.
Warning findings, on the other hand, are given a risk rating (low, moderate, high or critical) by the scanning solution and should be treated like any other finding with a risk or severity rating for tracking purposes onto either the POA&amp;M or RET depending on when the findings originated (during assessments or during monthly continuous monitoring). If a warning is received during scanning, but further validation turns up no actual issue then this item should be categorized as a false positive. If this situation presents itself during an assessment phase (initial assessment, annual assessment or any SCR), follow guidance on how to report false positives in the Security Assessment Report (SAR). If this situation happens during monthly continuous monitoring, a deviation request will need to be submitted per the GovRAMP Vulnerability Deviation Request Form.
Warnings are commonly associated with scanning solutions that also perform compliance scans, and if the scanner reports a “warning” as part of the compliance scanning of a SP, follow guidance surrounding the tracking of compliance findings during either the assessment phases (initial assessment, annual assessment or any SCR) or monthly continuous monitoring as it applies. Guidance on compliance scan findings can be found by searching on “Tracking of Compliance Scans” in FAQs.
</t>
  </si>
  <si>
    <t>RA-5 (2)</t>
  </si>
  <si>
    <t>Vulnerability Monitoring and Scanning | Update Vulnerabilities to Be Scanned</t>
  </si>
  <si>
    <t>Update the system vulnerabilities to be scanned [Selection (one or more): [Assignment: organization-defined frequency]; prior to a new scan; when new vulnerabilities are identified and reported].</t>
  </si>
  <si>
    <t>Due to the complexity of modern software, systems, and other factors, new vulnerabilities are discovered on a regular basis. It is important that newly discovered vulnerabilities are added to the list of vulnerabilities to be scanned to ensure that the organization can take steps to mitigate those vulnerabilities in a timely manner.</t>
  </si>
  <si>
    <t>RA-5 (2) [within 24 hours prior to
running scans]</t>
  </si>
  <si>
    <t>RA-5 (3)</t>
  </si>
  <si>
    <t>Vulnerability Monitoring and Scanning | Breadth and Depth of Coverage</t>
  </si>
  <si>
    <t>Define the breadth and depth of vulnerability scanning coverage.</t>
  </si>
  <si>
    <t>The breadth of vulnerability scanning coverage can be expressed as a percentage of components within the system, by the particular types of systems, by the criticality of systems, or by the number of vulnerabilities to be checked. Conversely, the depth of vulnerability scanning coverage can be expressed as the level of the system design that the organization intends to monitor (e.g., component, module, subsystem, element). Organizations can determine the sufficiency of vulnerability scanning coverage with regard to its risk tolerance and other factors. Scanning tools and how the tools are configured may affect the depth and coverage. Multiple scanning tools may be needed to achieve the desired depth and coverage. SP 800-53A provides additional information on the breadth and depth of coverage.</t>
  </si>
  <si>
    <t>RA-5 (5)</t>
  </si>
  <si>
    <t>Vulnerability Monitoring and Scanning | Privileged Access</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</si>
  <si>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</si>
  <si>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</si>
  <si>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RA-5 (5)-1 [all components that support authentication] 
RA-5 (5)-2 [all scans]</t>
  </si>
  <si>
    <t>RA-5 (11)</t>
  </si>
  <si>
    <t>Vulnerability Monitoring and Scanning | Public Disclosure Program</t>
  </si>
  <si>
    <t>Establish a public reporting channel for receiving reports of vulnerabilities in organizational systems and system components.</t>
  </si>
  <si>
    <t>The reporting channel is publicly discoverable and contains clear language authorizing good-faith research and the disclosure of vulnerabilities to the organization. The organization does not condition its authorization on an expectation of indefinite non-disclosure to the public by the reporting entity but may request a specific time period to properly remediate the vulnerability.</t>
  </si>
  <si>
    <t>RA-7</t>
  </si>
  <si>
    <t>Risk Response</t>
  </si>
  <si>
    <t>Respond to findings from security and privacy assessments, monitoring, and audits in accordance with organizational risk tolerance.</t>
  </si>
  <si>
    <t>Organizations have many options for responding to risk including mitigating risk by implementing new controls or strengthening existing controls, accepting risk with appropriate justification or rationale, sharing or transferring risk, or avoiding risk. The risk tolerance of the organization influences risk response decisions and actions. Risk response addresses the need to determine an appropriate response to risk before generating a plan of action and milestones entry. For example, the response may be to accept risk or reject risk, or it may be possible to mitigate the risk immediately so that a plan of action and milestones entry is not needed. However, if the risk response is to mitigate the risk, and the mitigation cannot be completed immediately, a plan of action and milestones entry is generated.</t>
  </si>
  <si>
    <t>RA-9</t>
  </si>
  <si>
    <t>Criticality Analysis</t>
  </si>
  <si>
    <t>Identify critical system components and functions by performing a criticality analysis for [Assignment: organization-defined systems, system components, or system services] at [Assignment: organization-defined decision points in the system development life cycle].</t>
  </si>
  <si>
    <t>Not all system components, functions, or services necessarily require significant protections. For example, criticality analysis is a key tenet of supply chain risk management and informs the prioritization of protection activities. The identification of critical system components and functions considers applicable laws, executive orders, regulations, directives, policies, standards, system functionality requirements, system and component interfaces, and system and component dependencies. Systems engineers conduct a functional decomposition of a system to identify mission-critical functions and components. The functional decomposition includes the identification of organizational missions supported by the system, decomposition into the specific functions to perform those missions, and traceability to the hardware, software, and firmware components that implement those functions, including when the functions are shared by many components within and external to the system. 
 The operational environment of a system or a system component may impact the criticality, including the connections to and dependencies on cyber-physical systems, devices, system-of-systems, and outsourced IT services. System components that allow unmediated access to critical system components or functions are considered critical due to the inherent vulnerabilities that such components create. Component and function criticality are assessed in terms of the impact of a component or function failure on the organizational missions that are supported by the system that contains the components and functions.
 Criticality analysis is performed when an architecture or design is being developed, modified, or upgraded. If such analysis is performed early in the system development life cycle, organizations may be able to modify the system design to reduce the critical nature of these components and functions, such as by adding redundancy or alternate paths into the system design. Criticality analysis can also influence the protection measures required by development contractors. In addition to criticality analysis for systems, system components, and system services, criticality analysis of information is an important consideration. Such analysis is conducted as part of security categorization in RA-2.</t>
  </si>
  <si>
    <t>SYSTEM AND SERVICES ACQUISITION</t>
  </si>
  <si>
    <t>SA-1</t>
  </si>
  <si>
    <t>a. Develop, document, and disseminate to [Assignment: organization-defined personnel or roles]:
 1. [Selection (one or more): Organization-level; Mission/business process-level; System-level] system and services acquisition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services acquisition policy and the associated system and services acquisition controls;
 b. Designate an [Assignment: organization-defined official] to manage the development, documentation, and dissemination of the system and services acquisition policy and procedures; and
 c. Review and update the current system and services acquisition:
 1. Policy [Assignment: organization-defined frequency] and following [Assignment: organization-defined events]; and
 2. Procedures [Assignment: organization-defined frequency] and following [Assignment: organization-defined events].</t>
  </si>
  <si>
    <t>System and services acquisition policy and procedures address the controls in the SA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services acquisition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services acquisition policy and procedures include assessment or audit findings, security incidents or breaches, or changes in laws, executive orders, directives, regulations, policies, standards, and guidelines. Simply restating controls does not constitute an organizational policy or procedure.</t>
  </si>
  <si>
    <t>SA-1 (c) (1) [at least every 3 years] 
SA-1 (c) (2) [at least annually] [significant changes]</t>
  </si>
  <si>
    <t>SA-2</t>
  </si>
  <si>
    <t>Allocation of Resources</t>
  </si>
  <si>
    <t>a. Determine the high-level information security and privacy requirements for the system or system service in mission and business process planning;
 b. Determine, document, and allocate the resources required to protect the system or system service as part of the organizational capital planning and investment control process; and
 c. Establish a discrete line item for information security and privacy in organizational programming and budgeting documentation.</t>
  </si>
  <si>
    <t>Resource allocation for information security and privacy includes funding for system and services acquisition, sustainment, and supply chain-related risks throughout the system development life cycle.</t>
  </si>
  <si>
    <t>SA-3</t>
  </si>
  <si>
    <t>System Development Life Cycle</t>
  </si>
  <si>
    <t>a. Acquire, develop, and manage the system using [Assignment: organization-defined system development life cycle] that incorporates information security and privacy considerations;
 b. Define and document information security and privacy roles and responsibilities throughout the system development life cycle;
 c. Identify individuals having information security and privacy roles and responsibilities; and
 d. Integrate the organizational information security and privacy risk management process into system development life cycle activities.</t>
  </si>
  <si>
    <t>A system development life cycle process provides the foundation for the successful development, implementation, and operation of organizational systems. The integration of security and privacy considerations early in the system development life cycle is a foundational principle of systems security engineering and privacy engineering. To apply the required controls within the system development life cycle requires a basic understanding of information security and privacy, threats, vulnerabilities, adverse impacts, and risk to critical mission and business functions. The security engineering principles in SA-8 help individuals properly design, code, and test systems and system components. Organizations include qualified personnel (e.g., senior agency information security officers, senior agency officials for privacy, security and privacy architects, and security and privacy engineers) in system development life cycle processes to ensure that established security and privacy requirements are incorporated into organizational systems. Role-based security and privacy training programs can ensure that individuals with key security and privacy roles and responsibilities have the experience, skills, and expertise to conduct assigned system development life cycle activities. 
 The effective integration of security and privacy requirements into enterprise architecture also helps to ensure that important security and privacy considerations are addressed throughout the system life cycle and that those considerations are directly related to organizational mission and business processes. This process also facilitates the integration of the information security and privacy architectures into the enterprise architecture, consistent with the risk management strategy of the organization. Because the system development life cycle involves multiple organizations, (e.g., external suppliers, developers, integrators, service providers), acquisition and supply chain risk management functions and controls play significant roles in the effective management of the system during the life cycle.</t>
  </si>
  <si>
    <t>SA-4</t>
  </si>
  <si>
    <t>Acquisition Process</t>
  </si>
  <si>
    <t>Include the following requirements, descriptions, and criteria, explicitly or by reference, using [Selection (one or more): standardized contract language; [Assignment: organization-defined contract language]] in the acquisition contract for the system, system component, or system service:
 a. Security and privacy functional requirements;
 b. Strength of mechanism requirements;
 c. Security and privacy assurance requirements;
 d. Controls needed to satisfy the security and privacy requirements.
 e. Security and privacy documentation requirements;
 f. Requirements for protecting security and privacy documentation;
 g. Description of the system development environment and environment in which the system is intended to operate;
 h. Allocation of responsibility or identification of parties responsible for information security, privacy, and supply chain risk management; and
 i. Acceptance criteria.</t>
  </si>
  <si>
    <t>Security and privacy functional requirements are typically derived from the high-level security and privacy requirements described in SA-2. The derived requirements include security and privacy capabilities, functions, and mechanisms. Strength requirements associated with such capabilities, functions, and mechanisms include degree of correctness, completeness, resistance to tampering or bypass, and resistance to direct attack. Assurance requirements include development processes, procedures, and methodologies as well as the evidence from development and assessment activities that provide grounds for confidence that the required functionality is implemented and possesses the required strength of mechanism. SP 800-160-1 describes the process of requirements engineering as part of the system development life cycle.
 Controls can be viewed as descriptions of the safeguards and protection capabilities appropriate for achieving the particular security and privacy objectives of the organization and for reflecting the security and privacy requirements of stakeholders. Controls are selected and implemented in order to satisfy system requirements and include developer and organizational responsibilities. Controls can include technical, administrative, and physical aspects. In some cases, the selection and implementation of a control may necessitate additional specification by the organization in the form of derived requirements or instantiated control parameter values. The derived requirements and control parameter values may be necessary to provide the appropriate level of implementation detail for controls within the system development life cycle.
 Security and privacy documentation requirements address all stages of the system development life cycle. Documentation provides user and administrator guidance for the implementation and operation of controls. The level of detail required in such documentation is based on the security categorization or classification level of the system and the degree to which organizations depend on the capabilities, functions, or mechanisms to meet risk response expectations. Requirements can include mandated configuration settings that specify allowed functions, ports, protocols, and services. Acceptance criteria for systems, system components, and system services are defined in the same manner as the criteria for any organizational acquisition or procurement.</t>
  </si>
  <si>
    <t>SA-4 (1)</t>
  </si>
  <si>
    <t>Acquisition Process | Functional Properties of Controls</t>
  </si>
  <si>
    <t>Require the developer of the system, system component, or system service to provide a description of the functional properties of the controls to be implemented.</t>
  </si>
  <si>
    <t>Functional properties of security and privacy controls describe the functionality (i.e., security or privacy capability, functions, or mechanisms) visible at the interfaces of the controls and specifically exclude functionality and data structures internal to the operation of the controls.</t>
  </si>
  <si>
    <t>SA-4 (2)</t>
  </si>
  <si>
    <t>Acquisition Process | Design and Implementation Information for Controls</t>
  </si>
  <si>
    <t>Require the developer of the system, system component, or system service to provide design and implementation information for the controls that includes: [Selection (one or more): security-relevant external system interfaces; high-level design; low-level design; source code or hardware schematics; [Assignment: organization-defined design and implementation information]] at [Assignment: organization-defined level of detail].</t>
  </si>
  <si>
    <t>Organizations may require different levels of detail in the documentation for the design and implementation of controls in organizational systems, system components, or system services based on mission and business requirements, requirements for resiliency and trustworthiness, and requirements for analysis and testing. Systems can be partitioned into multiple subsystems. Each subsystem within the system can contain one or more modules. The high-level design for the system is expressed in terms of subsystems and the interfaces between subsystems providing security-relevant functionality. The low-level design for the system is expressed in terms of modules and the interfaces between modules providing security-relevant functionality. Design and implementation documentation can include manufacturer, version, serial number, verification hash signature, software libraries used, date of purchase or download, and the vendor or download source. Source code and hardware schematics are referred to as the implementation representation of the system.</t>
  </si>
  <si>
    <t>SA-4 (2)-1 [at a minimum to include security-relevant external system interfaces; high-level design; low-level design; source code or network and data flow diagram; [organization-defined design/implementation information]]</t>
  </si>
  <si>
    <t>SA-4 (9)</t>
  </si>
  <si>
    <t>Acquisition Process | Functions, Ports, Protocols, and Services in Use</t>
  </si>
  <si>
    <t>Require the developer of the system, system component, or system service to identify the functions, ports, protocols, and services intended for organizational use.</t>
  </si>
  <si>
    <t>The identification of functions, ports, protocols, and services early in the system development life cycle (e.g., during the initial requirements definition and design stages) allows organizations to influence the design of the system, system component, or system service. This early involvement in the system development life cycle helps organizations avoid or minimize the use of functions, ports, protocols, or services that pose unnecessarily high risks and understand the trade-offs involved in blocking specific ports, protocols, or services or requiring system service providers to do so. Early identification of functions, ports, protocols, and services avoids costly retrofitting of controls after the system, component, or system service has been implemented. SA-9 describes the requirements for external system services. Organizations identify which functions, ports, protocols, and services are provided from external sources.</t>
  </si>
  <si>
    <t>SA-5</t>
  </si>
  <si>
    <t>System Documentation</t>
  </si>
  <si>
    <t>a. Obtain or develop administrator documentation for the system, system component, or system service that describes:
 1. Secure configuration, installation, and operation of the system, component, or service; 
 2. Effective use and maintenance of security and privacy functions and mechanisms; and
 3. Known vulnerabilities regarding configuration and use of administrative or privileged functions;
 b. Obtain or develop user documentation for the system, system component, or system service that describes:
 1. User-accessible security and privacy functions and mechanisms and how to effectively use those functions and mechanisms;
 2. Methods for user interaction, which enables individuals to use the system, component, or service in a more secure manner and protect individual privacy; and
 3. User responsibilities in maintaining the security of the system, component, or service and privacy of individuals;
 c. Document attempts to obtain system, system component, or system service documentation when such documentation is either unavailable or nonexistent and take [Assignment: organization-defined actions] in response; and
 d. Distribute documentation to [Assignment: organization-defined personnel or roles].</t>
  </si>
  <si>
    <t>System documentation helps personnel understand the implementation and operation of controls. Organizations consider establishing specific measures to determine the quality and completeness of the content provided. System documentation may be used to support the management of supply chain risk, incident response, and other functions. Personnel or roles that require documentation include system owners, system security officers, and system administrators. Attempts to obtain documentation include contacting manufacturers or suppliers and conducting web-based searches. The inability to obtain documentation may occur due to the age of the system or component or the lack of support from developers and contractors. When documentation cannot be obtained, organizations may need to recreate the documentation if it is essential to the implementation or operation of the controls. The protection provided for the documentation is commensurate with the security category or classification of the system. Documentation that addresses system vulnerabilities may require an increased level of protection. Secure operation of the system includes initially starting the system and resuming secure system operation after a lapse in system operation.</t>
  </si>
  <si>
    <t>SA-5 (d) [at a minimum, the ISSO (or similar role within the organization)]</t>
  </si>
  <si>
    <t>SA-8</t>
  </si>
  <si>
    <t>Security and Privacy Engineering Principles</t>
  </si>
  <si>
    <t>Apply the following systems security and privacy engineering principles in the specification, design, development, implementation, and modification of the system and system components: [Assignment: organization-defined systems security and privacy engineering principles].</t>
  </si>
  <si>
    <t>Systems security and privacy engineering principles are closely related to and implemented throughout the system development life cycle (see SA-3). Organizations can apply systems security and privacy engineering principles to new systems under development or to systems undergoing upgrades. For existing systems, organizations apply systems security and privacy engineering principles to system upgrades and modifications to the extent feasible, given the current state of hardware, software, and firmware components within those systems.
 The application of systems security and privacy engineering principles helps organizations develop trustworthy, secure, and resilient systems and reduces the susceptibility to disruptions, hazards, threats, and the creation of privacy problems for individuals. Examples of system security engineering principles include: developing layered protections; establishing security and privacy policies, architecture, and controls as the foundation for design and development; incorporating security and privacy requirements into the system development life cycle; delineating physical and logical security boundaries; ensuring that developers are trained on how to build secure software; tailoring controls to meet organizational needs; and performing threat modeling to identify use cases, threat agents, attack vectors and patterns, design patterns, and compensating controls needed to mitigate risk.
 Organizations that apply systems security and privacy engineering concepts and principles can facilitate the development of trustworthy, secure systems, system components, and system services; reduce risk to acceptable levels; and make informed risk management decisions. System security engineering principles can also be used to protect against certain supply chain risks, including incorporating tamper-resistant hardware into a design.</t>
  </si>
  <si>
    <t>SA-9</t>
  </si>
  <si>
    <t>External System Services</t>
  </si>
  <si>
    <t>a. Require that providers of external system services comply with organizational security and privacy requirements and employ the following controls: [Assignment: organization-defined controls];
 b. Define and document organizational oversight and user roles and responsibilities with regard to external system services; and
 c. Employ the following processes, methods, and techniques to monitor control compliance by external service providers on an ongoing basis: [Assignment: organization-defined processes, methods, and techniques].</t>
  </si>
  <si>
    <t>External system services are provided by an external provider, and the organization has no direct control over the implementation of the required controls or the assessment of control effectiveness. Organizations establish relationships with external service providers in a variety of ways, including through business partnerships, contracts, interagency agreements, lines of business arrangements, licensing agreements, joint ventures, and supply chain exchanges. The responsibility for managing risks from the use of external system services remains with authorizing officials. For services external to organizations, a chain of trust requires that organizations establish and retain a certain level of confidence that each provider in the consumer-provider relationship provides adequate protection for the services rendered. The extent and nature of this chain of trust vary based on relationships between organizations and the external providers. Organizations document the basis for the trust relationships so that the relationships can be monitored. External system services documentation includes government, service providers, end user security roles and responsibilities, and service-level agreements. Service-level agreements define the expectations of performance for implemented controls, describe measurable outcomes, and identify remedies and response requirements for identified instances of noncompliance.</t>
  </si>
  <si>
    <t>SA-9 (a) [Appropriate GovRAMP Security Controls Baseline (s) if State information is processed or stored within the external system]
SA-9 (c) [GovRAMP Continuous Monitoring requirements must be met for external systems where State information is processed or stored]</t>
  </si>
  <si>
    <t>SA-9 (1)</t>
  </si>
  <si>
    <t>External System Services | Risk Assessments and Organizational Approvals</t>
  </si>
  <si>
    <t xml:space="preserve"> (a) Conduct an organizational assessment of risk prior to the acquisition or outsourcing of information security services; and
 (b) Verify that the acquisition or outsourcing of dedicated information security services is approved by [Assignment: organization-defined personnel or roles].</t>
  </si>
  <si>
    <t>Information security services include the operation of security devices, such as firewalls or key management services as well as incident monitoring, analysis, and response. Risks assessed can include system, mission or business, security, privacy, or supply chain risks.</t>
  </si>
  <si>
    <t>SA-9 (2)</t>
  </si>
  <si>
    <t>External System Services | Identification of Functions, Ports, Protocols, and Services</t>
  </si>
  <si>
    <t>Require providers of the following external system services to identify the functions, ports, protocols, and other services required for the use of such services: [Assignment: organization-defined external system services].</t>
  </si>
  <si>
    <t>Information from external service providers regarding the specific functions, ports, protocols, and services used in the provision of such services can be useful when the need arises to understand the trade-offs involved in restricting certain functions and services or blocking certain ports and protocols.</t>
  </si>
  <si>
    <t>SA-9 (2) [all external systems where government information is processed or stored]</t>
  </si>
  <si>
    <t>SA-9 (5)</t>
  </si>
  <si>
    <t>External System Services | Processing, Storage, and Service Location</t>
  </si>
  <si>
    <t>Restrict the location of [Selection (one or more): information processing; information or data; system services] to [Assignment: organization-defined locations] based on [Assignment: organization-defined requirements or conditions].</t>
  </si>
  <si>
    <t>The location of information processing, information and data storage, or system services can have a direct impact on the ability of organizations to successfully execute their mission and business functions. The impact occurs when external providers control the location of processing, storage, or services. The criteria that external providers use for the selection of processing, storage, or service locations may be different from the criteria that organizations use. For example, organizations may desire that data or information storage locations be restricted to certain locations to help facilitate incident response activities in case of information security incidents or breaches. Incident response activities, including forensic analyses and after-the-fact investigations, may be adversely affected by the governing laws, policies, or protocols in the locations where processing and storage occur and/or the locations from which system services emanate.</t>
  </si>
  <si>
    <t>SA-9 (5)-1 [information processing, information or data, AND system services]</t>
  </si>
  <si>
    <t>Developer Configuration Management</t>
  </si>
  <si>
    <t>Require the developer of the system, system component, or system service to:
 a. Perform configuration management during system, component, or service [Selection (one or more): design; development; implementation; operation; disposal];
 b. Document, manage, and control the integrity of changes to [Assignment: organization-defined configuration items under configuration management];
 c. Implement only organization-approved changes to the system, component, or service;
 d. Document approved changes to the system, component, or service and the potential security and privacy impacts of such changes; and
 e. Track security flaws and flaw resolution within the system, component, or service and report findings to [Assignment: organization-defined personnel].</t>
  </si>
  <si>
    <t>Organizations consider the quality and completeness of configuration management activities conducted by developers as direct evidence of applying effective security controls. Controls include protecting the master copies of material used to generate security-relevant portions of the system hardware, software, and firmware from unauthorized modification or destruction. Maintaining the integrity of changes to the system, system component, or system service requires strict configuration control throughout the system development life cycle to track authorized changes and prevent unauthorized changes.
 The configuration items that are placed under configuration management include the formal model; the functional, high-level, and low-level design specifications; other design data; implementation documentation; source code and hardware schematics; the current running version of the object code; tools for comparing new versions of security-relevant hardware descriptions and source code with previous versions; and test fixtures and documentation. Depending on the mission and business needs of organizations and the nature of the contractual relationships in place, developers may provide configuration management support during the operations and maintenance stage of the system development life cycle.</t>
  </si>
  <si>
    <t>SA-10 (a) [development, implementation, AND operation]</t>
  </si>
  <si>
    <t xml:space="preserve">SA-10 (e)  Requirement: track security flaws and flaw resolution within the system, component, or service and report findings to organization-defined personnel, to include GovRAMP.
</t>
  </si>
  <si>
    <t>Developer Testing and Evaluation</t>
  </si>
  <si>
    <t>Require the developer of the system, system component, or system service, at all post-design stages of the system development life cycle, to:
 a. Develop and implement a plan for ongoing security and privacy control assessments;
 b. Perform [Selection (one or more): unit; integration; system; regression] testing/evaluation [Assignment: organization-defined frequency] at [Assignment: organization-defined depth and coverage];
 c. Produce evidence of the execution of the assessment plan and the results of the testing and evaluation;
 d. Implement a verifiable flaw remediation process; and
 e. Correct flaws identified during testing and evaluation.</t>
  </si>
  <si>
    <t>Developmental testing and evaluation confirms that the required controls are implemented correctly, operating as intended, enforcing the desired security and privacy policies, and meeting established security and privacy requirements. Security properties of systems and the privacy of individuals may be affected by the interconnection of system components or changes to those components. The interconnections or changes—including upgrading or replacing applications, operating systems, and firmware—may adversely affect previously implemented controls. Ongoing assessment during development allows for additional types of testing and evaluation that developers can conduct to reduce or eliminate potential flaws. Testing custom software applications may require approaches such as manual code review, security architecture review, and penetration testing, as well as and static analysis, dynamic analysis, binary analysis, or a hybrid of the three analysis approaches.
 Developers can use the analysis approaches, along with security instrumentation and fuzzing, in a variety of tools and in source code reviews. The security and privacy assessment plans include the specific activities that developers plan to carry out, including the types of analyses, testing, evaluation, and reviews of software and firmware components; the degree of rigor to be applied; the frequency of the ongoing testing and evaluation; and the types of artifacts produced during those processes. The depth of testing and evaluation refers to the rigor and level of detail associated with the assessment process. The coverage of testing and evaluation refers to the scope (i.e., number and type) of the artifacts included in the assessment process. Contracts specify the acceptance criteria for security and privacy assessment plans, flaw remediation processes, and the evidence that the plans and processes have been diligently applied. Methods for reviewing and protecting assessment plans, evidence, and documentation are commensurate with the security category or classification level of the system. Contracts may specify protection requirements for documentation.</t>
  </si>
  <si>
    <t>SA-11 (1)</t>
  </si>
  <si>
    <t>Developer Testing and Evaluation | Static Code Analysis</t>
  </si>
  <si>
    <t>Require the developer of the system, system component, or system service to employ static code analysis tools to identify common flaws and document the results of the analysis.</t>
  </si>
  <si>
    <t>Static code analysis provides a technology and methodology for security reviews and includes checking for weaknesses in the code as well as for the incorporation of libraries or other included code with known vulnerabilities or that are out-of-date and not supported. Static code analysis can be used to identify vulnerabilities and enforce secure coding practices. It is most effective when used early in the development process, when each code change can automatically be scanned for potential weaknesses. Static code analysis can provide clear remediation guidance and identify defects for developers to fix. Evidence of the correct implementation of static analysis can include aggregate defect density for critical defect types, evidence that defects were inspected by developers or security professionals, and evidence that defects were remediated. A high density of ignored findings, commonly referred to as false positives, indicates a potential problem with the analysis process or the analysis tool. In such cases, organizations weigh the validity of the evidence against evidence from other sources.</t>
  </si>
  <si>
    <t xml:space="preserve">SA-11 (1) Requirement: The service provider must document its methodology for reviewing newly developed code for the Service in its Continuous Monitoring Plan.
If Static code analysis cannot be performed (for example, when the source code is not available), then dynamic code analysis must be performed (see SA-11 (8))
</t>
  </si>
  <si>
    <t>SA-11 (2)</t>
  </si>
  <si>
    <t>Developer Testing and Evaluation | Threat Modeling and Vulnerability Analyses</t>
  </si>
  <si>
    <t>Require the developer of the system, system component, or system service to perform threat modeling and vulnerability analyses during development and the subsequent testing and evaluation of the system, component, or service that: 
 (a) Uses the following contextual information: [Assignment: organization-defined information concerning impact, environment of operations, known or assumed threats, and acceptable risk levels];
 (b) Employs the following tools and methods: [Assignment: organization-defined tools and methods];
 (c) Conducts the modeling and analyses at the following level of rigor: [Assignment: organization-defined breadth and depth of modeling and analyses]; and
 (d) Produces evidence that meets the following acceptance criteria: [Assignment: organization-defined acceptance criteria].</t>
  </si>
  <si>
    <t>Systems, system components, and system services may deviate significantly from the functional and design specifications created during the requirements and design stages of the system development life cycle. Therefore, updates to threat modeling and vulnerability analyses of those systems, system components, and system services during development and prior to delivery are critical to the effective operation of those systems, components, and services. Threat modeling and vulnerability analyses at this stage of the system development life cycle ensure that design and implementation changes have been accounted for and that vulnerabilities created because of those changes have been reviewed and mitigated.</t>
  </si>
  <si>
    <t>Development Process, Standards, and Tools</t>
  </si>
  <si>
    <t>a. Require the developer of the system, system component, or system service to follow a documented development process that:
 1. Explicitly addresses security and privacy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 the development process, standards, tools, tool options, and tool configurations [Assignment: organization-defined frequency] to determine if the process, standards, tools, tool options and tool configurations selected and employed can satisfy the following security and privacy requirements: [Assignment: organization-defined security and privacy requirements].</t>
  </si>
  <si>
    <t>Development tools include programming languages and computer-aided design systems. Reviews of development processes include the use of maturity models to determine the potential effectiveness of such processes. Maintaining the integrity of changes to tools and processes facilitates effective supply chain risk assessment and mitigation. Such integrity requires configuration control throughout the system development life cycle to track authorized changes and prevent unauthorized changes.</t>
  </si>
  <si>
    <t>SA-15 (b)-1 [frequency at least annually]
SA-15 (b)-2 [GovRAMP Security Authorization requirements]</t>
  </si>
  <si>
    <t>SA-15 (3)</t>
  </si>
  <si>
    <t>Development Process, Standards, and Tools | Criticality Analysis</t>
  </si>
  <si>
    <t>Require the developer of the system, system component, or system service to perform a criticality analysis:
 (a) At the following decision points in the system development life cycle: [Assignment: organization-defined decision points in the system development life cycle]; and
 (b) At the following level of rigor: [Assignment: organization-defined breadth and depth of criticality analysis].</t>
  </si>
  <si>
    <t>Criticality analysis performed by the developer provides input to the criticality analysis performed by organizations. Developer input is essential to organizational criticality analysis because organizations may not have access to detailed design documentation for system components that are developed as commercial off-the-shelf products. Such design documentation includes functional specifications, high-level designs, low-level designs, source code, and hardware schematics. Criticality analysis is important for organizational systems that are designated as high value assets. High value assets can be moderate- or high-impact systems due to heightened adversarial interest or potential adverse effects on the federal enterprise. Developer input is especially important when organizations conduct supply chain criticality analyses.</t>
  </si>
  <si>
    <t>Unsupported System Components</t>
  </si>
  <si>
    <t>a. Replace system components when support for the components is no longer available from the developer, vendor, or manufacturer; or
 b. Provide the following options for alternative sources for continued support for unsupported components [Selection (one or more): in-house support; [Assignment: organization-defined support from external providers]].</t>
  </si>
  <si>
    <t>Support for system components includes software patches, firmware updates, replacement parts, and maintenance contracts. An example of unsupported components includes when vendors no longer provide critical software patches or product updates, which can result in an opportunity for adversaries to exploit weaknesses in the installed components. Exceptions to replacing unsupported system components include systems that provide critical mission or business capabilities where newer technologies are not available or where the systems are so isolated that installing replacement components is not an option.
 Alternative sources for support address the need to provide continued support for system components that are no longer supported by the original manufacturers, developers, or vendors when such components remain essential to organizational mission and business functions. If necessary, organizations can establish in-house support by developing customized patches for critical software components or, alternatively, obtain the services of external providers who provide ongoing support for the designated unsupported components through contractual relationships. Such contractual relationships can include open-source software value-added vendors. The increased risk of using unsupported system components can be mitigated, for example, by prohibiting the connection of such components to public or uncontrolled networks, or implementing other forms of isolation.</t>
  </si>
  <si>
    <t>SYSTEM AND COMMUNICATIONS PROTECTION</t>
  </si>
  <si>
    <t>SC-1</t>
  </si>
  <si>
    <t>a. Develop, document, and disseminate to [Assignment: organization-defined personnel or roles]:
 1. [Selection (one or more): Organization-level; Mission/business process-level; System-level] system and communications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communications protection policy and the associated system and communications protection controls;
 b. Designate an [Assignment: organization-defined official] to manage the development, documentation, and dissemination of the system and communications protection policy and procedures; and
 c. Review and update the current system and communications protection:
 1. Policy [Assignment: organization-defined frequency] and following [Assignment: organization-defined events]; and
 2. Procedures [Assignment: organization-defined frequency] and following [Assignment: organization-defined events].</t>
  </si>
  <si>
    <t>System and communications protection policy and procedures address the controls in the SC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communications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communications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</si>
  <si>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SC-1 (c) (1) [at least every 3 years] 
SC-1 (c) (2) [at least annually] [significant changes]</t>
  </si>
  <si>
    <t>SC-2</t>
  </si>
  <si>
    <t>Separation of System and User Functionality</t>
  </si>
  <si>
    <t>Separate user functionality, including user interface services, from system management functionality.</t>
  </si>
  <si>
    <t>System management functionality includes functions that are necessary to administer databases, network components, workstations, or servers. These functions typically require privileged user access. The separation of user functions from system management functions is physical or logical. Organizations may separate system management functions from user functions by using different computers, instances of operating systems, central processing units, or network addresses; by employing virtualization techniques; or some combination of these or other methods. Separation of system management functions from user functions includes web administrative interfaces that employ separate authentication methods for users of any other system resources. Separation of system and user functions may include isolating administrative interfaces on different domains and with additional access controls. The separation of system and user functionality can be achieved by applying the systems security engineering design principles in SA-8, including SA-8 (1), SA-8 (3), SA-8 (4), SA-8 (10), SA-8 (12), SA-8 (13), SA-8 (14), and SA-8 (18).</t>
  </si>
  <si>
    <t>SC-4</t>
  </si>
  <si>
    <t>Information in Shared System Resources</t>
  </si>
  <si>
    <t>Prevent unauthorized and unintended information transfer via shared system resources.</t>
  </si>
  <si>
    <t>Preventing unauthorized and unintended information transfer via shared system resources stops information produced by the actions of prior users or roles (or the actions of processes acting on behalf of prior users or roles) from being available to current users or roles (or current processes acting on behalf of current users or roles) that obtain access to shared system resources after those resources have been released back to the system. Information in shared system resources also applies to encrypted representations of information. In other contexts, control of information in shared system resources is referred to as object reuse and residual information protection. Information in shared system resources does not address information remanence, which refers to the residual representation of data that has been nominally deleted; covert channels (including storage and timing channels), where shared system resources are manipulated to violate information flow restrictions; or components within systems for which there are only single users or roles.</t>
  </si>
  <si>
    <t>SC-5</t>
  </si>
  <si>
    <t>Denial-of-service Protection</t>
  </si>
  <si>
    <t>a. [Selection: Protect against; Limit] the effects of the following types of denial-of-service events: [Assignment: organization-defined types of denial-of-service events]; and
 b. Employ the following controls to achieve the denial-of-service objective: [Assignment: organization-defined controls by type of denial-of-service event].</t>
  </si>
  <si>
    <t>Denial-of-service events may occur due to a variety of internal and external causes, such as an attack by an adversary or a lack of planning to support organizational needs with respect to capacity and bandwidth. Such attacks can occur across a wide range of network protocols (e.g., IPv4, IPv6). A variety of technologies are available to limit or eliminate the origination and effects of denial-of-service events. For example, boundary protection devices can filter certain types of packets to protect system components on internal networks from being directly affected by or the source of denial-of-service attacks. Employing increased network capacity and bandwidth combined with service redundancy also reduces the susceptibility to denial-of-service events.</t>
  </si>
  <si>
    <t>SC-5 (a)-1 [Protect against] 
SC-5 (a)-2 [at a minimum: ICMP (ping) flood, SYN flood, slowloris, buffer overflow attack, and volume attack]</t>
  </si>
  <si>
    <t>SC-7</t>
  </si>
  <si>
    <t>Boundary Protection</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</si>
  <si>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</si>
  <si>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SP 800-189 provides additional information on source address validation techniques to prevent ingress and egress of traffic with spoofed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</si>
  <si>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 xml:space="preserve">SC-7 (b) MAY be met by using any technical capability or complement of capabilities that ensures logical separation between publicly accessible components and internal networks by preventing traversal without inspection and authorization; traffic may not flow unrestricted from publicly accessible components to internal networks. </t>
  </si>
  <si>
    <t>SC-7 (3)</t>
  </si>
  <si>
    <t>Boundary Protection | Access Points</t>
  </si>
  <si>
    <t>Limit the number of external network connections to the system.</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</si>
  <si>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</si>
  <si>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SC-7 (4)</t>
  </si>
  <si>
    <t>Boundary Protection | External Telecommunications Services</t>
  </si>
  <si>
    <t xml:space="preserve"> (a) Implement a managed interface for each external telecommunication service;
 (b) Establish a traffic flow policy for each managed interface;
 (c) Protect the confidentiality and integrity of the information being transmitted across each interface;
 (d) Document each exception to the traffic flow policy with a supporting mission or business need and duration of that need;
 (e) Review exceptions to the traffic flow policy [Assignment: organization-defined frequency] and remove exceptions that are no longer supported by an explicit mission or business need;
 (f) Prevent unauthorized exchange of control plane traffic with external networks;
 (g) Publish information to enable remote networks to detect unauthorized control plane traffic from internal networks; and
 (h) Filter unauthorized control plane traffic from external networks.</t>
  </si>
  <si>
    <t>External telecommunications services can provide data and/or voice communications services. Examples of control plane traffic include Border Gateway Protocol (BGP) routing, Domain Name System (DNS), and management protocols. See SP 800-189 for additional information on the use of the resource public key infrastructure (RPKI) to protect BGP routes and detect unauthorized BGP announcements.</t>
  </si>
  <si>
    <t>SC-7 (4) (e) [at least every 180 days or whenever there is a change in the threat environment that warrants a review of the exceptions]</t>
  </si>
  <si>
    <t>SC-7 (5)</t>
  </si>
  <si>
    <t>Boundary Protection | Deny by Default — Allow by Exception</t>
  </si>
  <si>
    <t>Deny network communications traffic by default and allow network communications traffic by exception [Selection (one or more): at managed interfaces; for [Assignment: organization-defined systems]].</t>
  </si>
  <si>
    <t>Denying by default and allowing by exception applies to inbound and outbound network communications traffic. A deny-all, permit-by-exception network communications traffic policy ensures that only those system connections that are essential and approved are allowed. Deny by default, allow by exception also applies to a system that is connected to an external system.</t>
  </si>
  <si>
    <t>SC-7 (5) [any systems]</t>
  </si>
  <si>
    <t xml:space="preserve">SC-7 (5) Guidance: For GAC Authorization, SPs shall include details of this control in their Architecture Briefing
</t>
  </si>
  <si>
    <t>SC-7 (7)</t>
  </si>
  <si>
    <t>Boundary Protection | Split Tunneling for Remote Devices</t>
  </si>
  <si>
    <t>Prevent split tunneling for remote devices connecting to organizational systems unless the split tunnel is securely provisioned using [Assignment: organization-defined safeguards].</t>
  </si>
  <si>
    <t>Split tunneling is the process of allowing a remote user or device to establish a non-remote connection with a system and simultaneously communicate via some other connection to a resource in an external network. This method of network access enables a user to access remote devices and simultaneously, access uncontrolled networks. Split tunneling might be desirable by remote users to communicate with local system resources, such as printers or file servers. However, split tunneling can facilitate unauthorized external connections, making the system vulnerable to attack and to exfiltration of organizational information. Split tunneling can be prevented by disabling configuration settings that allow such capability in remote devices and by preventing those configuration settings from being configurable by users. Prevention can also be achieved by the detection of split tunneling (or of configuration settings that allow split tunneling) in the remote device, and by prohibiting the connection if the remote device is using split tunneling. A virtual private network (VPN) can be used to securely provision a split tunnel. A securely provisioned VPN includes locking connectivity to exclusive, managed, and named environments, or to a specific set of pre-approved addresses, without user control.</t>
  </si>
  <si>
    <t>SC-7 (8)</t>
  </si>
  <si>
    <t>Boundary Protection | Route Traffic to Authenticated Proxy Servers</t>
  </si>
  <si>
    <t>Route [Assignment: organization-defined internal communications traffic] to [Assignment: organization-defined external networks] through authenticated proxy servers at managed interfaces.</t>
  </si>
  <si>
    <t>External networks are networks outside of organizational control. A proxy server is a server (i.e., system or application) that acts as an intermediary for clients requesting system resources from non-organizational or other organizational servers. System resources that may be requested include files, connections, web pages, or services. Client requests established through a connection to a proxy server are assessed to manage complexity and provide additional protection by limiting direct connectivity. Web content filtering devices are one of the most common proxy servers that provide access to the Internet. Proxy servers can support the logging of Transmission Control Protocol sessions and the blocking of specific Uniform Resource Locators, Internet Protocol addresses, and domain names. Web proxies can be configured with organization-defined lists of authorized and unauthorized websites. Note that proxy servers may inhibit the use of virtual private networks (VPNs) and create the potential for man-in-the-middle attacks (depending on the implementation).</t>
  </si>
  <si>
    <t>SC-7 (8)-2 [any network outside of organizational control and any network outside the authorization boundary]</t>
  </si>
  <si>
    <t>SC-7 (12)</t>
  </si>
  <si>
    <t>Boundary Protection | Host-based Protection</t>
  </si>
  <si>
    <t>Implement [Assignment: organization-defined host-based boundary protection mechanisms] at [Assignment: organization-defined system components].</t>
  </si>
  <si>
    <t>Host-based boundary protection mechanisms include host-based firewalls. System components that employ host-based boundary protection mechanisms include servers, workstations, notebook computers, and mobile devices.</t>
  </si>
  <si>
    <t xml:space="preserve">SC-7 (12)-1 [Host Intrusion Prevention System (HIPS), Host Intrusion Detection System (HIDS), or minimally a host-based firewall] </t>
  </si>
  <si>
    <t>SC-7 (18)</t>
  </si>
  <si>
    <t>Boundary Protection | Fail Secure</t>
  </si>
  <si>
    <t>Prevent systems from entering unsecure states in the event of an operational failure of a boundary protection device.</t>
  </si>
  <si>
    <t>Fail secure is a condition achieved by employing mechanisms to ensure that in the event of operational failures of boundary protection devices at managed interfaces, systems do not enter into unsecure states where intended security properties no longer hold. Managed interfaces include routers, firewalls, and application gateways that reside on protected subnetworks (commonly referred to as demilitarized zones). Failures of boundary protection devices cannot lead to or cause information external to the devices to enter the devices nor can failures permit unauthorized information releases.</t>
  </si>
  <si>
    <t>SC-8</t>
  </si>
  <si>
    <t>Transmission Confidentiality and Integrity</t>
  </si>
  <si>
    <t>Protect the [Selection (one or more): confidentiality; integrity] of transmitted information.</t>
  </si>
  <si>
    <t>Protecting the confidentiality and integrity of transmitted information applies to internal and external networks as well as any system components that can transmit information, including servers, notebook computers, desktop computers, mobile devices, printers, copiers, scanners, facsimile machines, and radios. Unprotected communication paths are exposed to the possibility of interception and modification. Protecting the confidentiality and integrity of information can be accomplished by physical or logical means. Physical protection can be achieved by using protected distribution systems. A protected distribution system is a wireline or fiber-optics telecommunications system that includes terminals and adequate electromagnetic, acoustical, electrical, and physical controls to permit its use for the unencrypted transmission of classified information. Logical protection can be achieved by employing encryption techniques.
 Organizations that rely on commercial providers who offer transmission services as commodity services rather than as fully dedicated services may find it difficult to obtain the necessary assurances regarding the implementation of needed controls for transmission confidentiality and integrity. In such situations, organizations determine what types of confidentiality or integrity services are available in standard, commercial telecommunications service packages. If it is not feasible to obtain the necessary controls and assurances of control effectiveness through appropriate contracting vehicles, organizations can implement appropriate compensating controls.</t>
  </si>
  <si>
    <t>SC-8 [confidentiality AND integrity]</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</si>
  <si>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
  </si>
  <si>
    <t>SC-8 (1)</t>
  </si>
  <si>
    <t>Transmission Confidentiality and Integrity | Cryptographic Protection</t>
  </si>
  <si>
    <t>Implement cryptographic mechanisms to [Selection (one or more): prevent unauthorized disclosure of information; detect changes to information] during transmission.</t>
  </si>
  <si>
    <t>Encryption protects information from unauthorized disclosure and modification during transmission. Cryptographic mechanisms that protect the confidentiality and integrity of information during transmission include TLS and IPSec. Cryptographic mechanisms used to protect information integrity include cryptographic hash functions that have applications in digital signatures, checksums, and message authentication codes.</t>
  </si>
  <si>
    <t xml:space="preserve">SC-8 (1) [prevent unauthorized disclosure of information AND detect changes to information] </t>
  </si>
  <si>
    <t xml:space="preserve">
SC-8 (1) Guidance: When leveraging encryption from the underlying IaaS/PaaS: While some IaaS/PaaS services provide encryption by default, many require encryption to be configured, and enabled by the customer. The SP has the responsibility to verify encryption is properly configured.   </t>
  </si>
  <si>
    <t>Network Disconnect</t>
  </si>
  <si>
    <t>Terminate the network connection associated with a communications session at the end of the session or after [Assignment: organization-defined time period] of inactivity.</t>
  </si>
  <si>
    <t>Network disconnect applies to internal and external networks. Terminating network connections associated with specific communications sessions includes de-allocating TCP/IP address or port pairs at the operating system level and de-allocating the networking assignments at the application level if multiple application sessions are using a single operating system-level network connection. Periods of inactivity may be established by organizations and include time periods by type of network access or for specific network accesses.</t>
  </si>
  <si>
    <t>SC-10 [no longer than ten (10) minutes for privileged sessions and no longer than fifteen (15) minutes for user sessions]</t>
  </si>
  <si>
    <t>Cryptographic Key Establishment and Management</t>
  </si>
  <si>
    <t>Establish and manage cryptographic keys when cryptography is employed within the system in accordance with the following key management requirements: [Assignment: organization-defined requirements for key generation, distribution, storage, access, and destruction].</t>
  </si>
  <si>
    <t>Cryptographic key management and establishment can be performed using manual procedures or automated mechanisms with supporting manual procedures. Organizations define key management requirements in accordance with applicable laws, executive orders, directives, regulations, policies, standards, and guidelines and specify appropriate options, parameters, and levels. Organizations manage trust stores to ensure that only approved trust anchors are part of such trust stores. This includes certificates with visibility external to organizational systems and certificates related to the internal operations of systems. NIST CMVP and NIST CAVP provide additional information on validated cryptographic modules and algorithms that can be used in cryptographic key management and establishment.</t>
  </si>
  <si>
    <t>SC-12 [In accordance with government requirements]</t>
  </si>
  <si>
    <t>SC-12 Guidance: See references in NIST 800-53 documentation.
SC-12 Guidance: Must meet applicable State Cryptographic Requirements. See References Section of control.
SC-12 Guidance: Wildcard certificates may be used internally within the system, but are not permitted for external customer access to the system.</t>
  </si>
  <si>
    <t>Cryptographic Protection</t>
  </si>
  <si>
    <t>a. Determine the [Assignment: organization-defined cryptographic uses]; and
 b. Implement the following types of cryptography required for each specified cryptographic use: [Assignment: organization-defined types of cryptography for each specified cryptographic use].</t>
  </si>
  <si>
    <t>Cryptography can be employed to support a variety of security solutions, including the protection of classified information and controlled unclassified information, the provision and implementation of digital signatures, and the enforcement of information separation when authorized individuals have the necessary clearances but lack the necessary formal access approvals. Cryptography can also be used to support random number and hash generation. Generally applicable cryptographic standards include FIPS-validated cryptography and NSA-approved cryptography. For example, organizations that need to protect classified information may specify the use of NSA-approved cryptography. Organizations that need to provision and implement digital signatures may specify the use of FIPS-validated cryptography. Cryptography is implemented in accordance with applicable laws, executive orders, directives, regulations, policies, standards, and guidelines.</t>
  </si>
  <si>
    <t>SC-13 (b) [FIPS-compliant or modern cryptography, see FIPS 140-2 Annex A]</t>
  </si>
  <si>
    <t xml:space="preserve">SC-13 Guidance:
This control applies to all use of cryptography. In addition to encryption, this includes functions such as hashing, random number generation, and key generation. Examples include the following:
 - Encryption of data
 - Decryption of data
 - Generation of one time passwords (OTPs) for MFA
 - Protocols such as TLS, SSH, and HTTPS
SC-13 Guidance: When leveraging encryption from underlying IaaS/PaaS: While some IaaS/PaaS provide encryption by default, many require encryption to be configured, and enabled by the customer. The SP has the responsibility to verify encryption is properly configured. 
</t>
  </si>
  <si>
    <t>Collaborative Computing Devices and Applications</t>
  </si>
  <si>
    <t>a. Prohibit remote activation of collaborative computing devices and applications with the following exceptions: [Assignment: organization-defined exceptions where remote activation is to be allowed]; and
 b. Provide an explicit indication of use to users physically present at the devices.</t>
  </si>
  <si>
    <t>Collaborative computing devices and applications include remote meeting devices and applications, networked white boards, cameras, and microphones. The explicit indication of use includes signals to users when collaborative computing devices and applications are activated.</t>
  </si>
  <si>
    <t>SC-15 (a) [no exceptions for computing devices]</t>
  </si>
  <si>
    <t>SC-15 Requirement: The information system provides disablement (instead of physical disconnect) of collaborative computing devices in a manner that supports ease of use.</t>
  </si>
  <si>
    <t>Public Key Infrastructure Certificates</t>
  </si>
  <si>
    <t>a. Issue public key certificates under an [Assignment: organization-defined certificate policy] or obtain public key certificates from an approved service provider; and
 b. Include only approved trust anchors in trust stores or certificate stores managed by the organization.</t>
  </si>
  <si>
    <t>Public key infrastructure (PKI) certificates are certificates with visibility external to organizational systems and certificates related to the internal operations of systems, such as application-specific time services. In cryptographic systems with a hierarchical structure, a trust anchor is an authoritative source (i.e., a certificate authority) for which trust is assumed and not derived. A root certificate for a PKI system is an example of a trust anchor. A trust store or certificate store maintains a list of trusted root certificates.</t>
  </si>
  <si>
    <t>Mobile Code</t>
  </si>
  <si>
    <t>a. Define acceptable and unacceptable mobile code and mobile code technologies; and
 b. Authorize, monitor, and control the use of mobile code within the system.</t>
  </si>
  <si>
    <t>Mobile code includes any program, application, or content that can be transmitted across a network (e.g., embedded in an email, document, or website) and executed on a remote system. Decisions regarding the use of mobile code within organizational systems are based on the potential for the code to cause damage to the systems if used maliciously. Mobile code technologies include Java applets, JavaScript, HTML5, WebGL, and VBScript. Usage restrictions and implementation guidelines apply to both the selection and use of mobile code installed on servers and mobile code downloaded and executed on individual workstations and devices, including notebook computers and smart phones. Mobile code policy and procedures address specific actions taken to prevent the development, acquisition, and introduction of unacceptable mobile code within organizational systems, including requiring mobile code to be digitally signed by a trusted source.</t>
  </si>
  <si>
    <t>Secure Name/address Resolution Service (authoritative Source)</t>
  </si>
  <si>
    <t>a. Provide additional data origin authentication and integrity verification artifacts along with the authoritative name resolution data the system returns in response to external name/address resolution queries; and
 b. Provide the means to indicate the security status of child zones and (if the child supports secure resolution services) to enable verification of a chain of trust among parent and child domains, when operating as part of a distributed, hierarchical namespace.</t>
  </si>
  <si>
    <t>Providing authoritative source information enables external clients, including remote Internet clients, to obtain origin authentication and integrity verification assurances for the host/service name to network address resolution information obtained through the service. Systems that provide name and address resolution services include domain name system (DNS) servers. Additional artifacts include DNS Security Extensions (DNSSEC) digital signatures and cryptographic keys. Authoritative data includes DNS resource records. The means for indicating the security status of child zones include the use of delegation signer resource records in the DNS. Systems that use technologies other than the DNS to map between host and service names and network addresses provide other means to assure the authenticity and integrity of response data.</t>
  </si>
  <si>
    <t>SC-20 Requirement:
Control Description should include how DNSSEC is implemented on authoritative DNS servers to supply valid responses to external DNSSEC requests.
SC-20 Guidance: SC-20 applies to use of external authoritative DNS to access a SP from outside the boundary.
SC-20 Guidance:
External authoritative DNS servers may be located outside an authorized environment. Positioning these servers inside an authorized boundary is encouraged.
SC-20 Guidance: SPs are recommended to self-check DNSSEC configuration through one of many available analyzers such as Sandia National Labs (https://dnsviz.net)</t>
  </si>
  <si>
    <t>Secure Name/address Resolution Service (recursive or Caching Resolver)</t>
  </si>
  <si>
    <t>Request and perform data origin authentication and data integrity verification on the name/address resolution responses the system receives from authoritative sources.</t>
  </si>
  <si>
    <t>Each client of name resolution services either performs this validation on its own or has authenticated channels to trusted validation providers. Systems that provide name and address resolution services for local clients include recursive resolving or caching domain name system (DNS) servers. DNS client resolvers either perform validation of DNSSEC signatures, or clients use authenticated channels to recursive resolvers that perform such validations. Systems that use technologies other than the DNS to map between host and service names and network addresses provide some other means to enable clients to verify the authenticity and integrity of response data.</t>
  </si>
  <si>
    <t>SC-21 Requirement:
Control description should include how DNSSEC is implemented on recursive DNS servers to make DNSSEC requests when resolving DNS requests from internal components to domains external to the SP boundary.
- If the reply is signed, and fails DNSSEC, do not use the reply
- If the reply is unsigned:
   -- SP chooses the policy to apply
SC-21 Requirement:
Internal recursive DNS servers must be located inside an authorized environment. It is typically within the boundary, or leveraged from an underlying IaaS/PaaS.
SC-21 Guidance: Accepting an unsigned reply is acceptable
SC-21 Guidance:
SC-21 applies to use of internal recursive DNS to access a domain outside the boundary by a component inside the boundary.
- DNSSEC resolution to access a component inside the boundary is excluded.</t>
  </si>
  <si>
    <t>Architecture and Provisioning for Name/address Resolution Service</t>
  </si>
  <si>
    <t>Ensure the systems that collectively provide name/address resolution service for an organization are fault-tolerant and implement internal and external role separation.</t>
  </si>
  <si>
    <t>Systems that provide name and address resolution services include domain name system (DNS) servers. To eliminate single points of failure in systems and enhance redundancy, organizations employ at least two authoritative domain name system servers—one configured as the primary server and the other configured as the secondary server. Additionally, organizations typically deploy the servers in two geographically separated network subnetworks (i.e., not located in the same physical facility). For role separation, DNS servers with internal roles only process name and address resolution requests from within organizations (i.e., from internal clients). DNS servers with external roles only process name and address resolution information requests from clients external to organizations (i.e., on external networks, including the Internet). Organizations specify clients that can access authoritative DNS servers in certain roles (e.g., by address ranges and explicit lists).</t>
  </si>
  <si>
    <t>Session Authenticity</t>
  </si>
  <si>
    <t>Protect the authenticity of communications sessions.</t>
  </si>
  <si>
    <t>Protecting session authenticity addresses communications protection at the session level, not at the packet level. Such protection establishes grounds for confidence at both ends of communications sessions in the ongoing identities of other parties and the validity of transmitted information. Authenticity protection includes protecting against man-in-the-middle attacks, session hijacking, and the insertion of false information into sessions.</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</si>
  <si>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</si>
  <si>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</si>
  <si>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</si>
  <si>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SC-28 [confidentiality AND integrity]</t>
  </si>
  <si>
    <t>SC-28 Guidance: The organization supports the capability to use cryptographic mechanisms to protect information at rest. 
SC-28 Guidance: When leveraging encryption from underlying IaaS/PaaS: While some IaaS/PaaS services provide encryption by default, many require encryption to be configured, and enabled by the customer. The SP has the responsibility to verify encryption is properly configured.  
SC-28 Guidance: Note that this enhancement requires the use of cryptography in accordance with SC-13.</t>
  </si>
  <si>
    <t>SC-28 (1)</t>
  </si>
  <si>
    <t>Protection of Information at Rest | Cryptographic Protection</t>
  </si>
  <si>
    <t>Implement cryptographic mechanisms to prevent unauthorized disclosure and modification of the following information at rest on [Assignment: organization-defined system components or media]: [Assignment: organization-defined information].</t>
  </si>
  <si>
    <t>The selection of cryptographic mechanisms is based on the need to protect the confidentiality and integrity of organizational information. The strength of mechanism is commensurate with the security category or classification of the information. Organizations have the flexibility to encrypt information on system components or media or encrypt data structures, including files, records, or fields.</t>
  </si>
  <si>
    <t>SC-28 (1)-1 [all information system components storing Federal data or system data that must be protected at the High or Moderate impact levels]</t>
  </si>
  <si>
    <t xml:space="preserve">SC-28 (1) Guidance: 
Organizations should select a mode of protection that is targeted towards the relevant threat scenarios. 
Examples:
A. Organizations may apply full disk encryption (FDE) to a mobile device where the primary threat is loss of the device while storage is locked. 
B. For a database application housing data for a single customer, encryption at the file system level would often provide more protection than FDE against the more likely threat of an intruder on the operating system accessing the storage.
C. For a database application housing data for multiple customers, encryption with unique keys for each customer at the database record level may be more appropriate.
</t>
  </si>
  <si>
    <t>Process Isolation</t>
  </si>
  <si>
    <t>Maintain a separate execution domain for each executing system process.</t>
  </si>
  <si>
    <t>Systems can maintain separate execution domains for each executing process by assigning each process a separate address space. Each system process has a distinct address space so that communication between processes is performed in a manner controlled through the security functions, and one process cannot modify the executing code of another process. Maintaining separate execution domains for executing processes can be achieved, for example, by implementing separate address spaces. Process isolation technologies, including sandboxing or virtualization, logically separate software and firmware from other software, firmware, and data. Process isolation helps limit the access of potentially untrusted software to other system resources. The capability to maintain separate execution domains is available in commercial operating systems that employ multi-state processor technologies.</t>
  </si>
  <si>
    <t>System Time Synchronization</t>
  </si>
  <si>
    <t>Synchronize system clocks within and between systems and system components.</t>
  </si>
  <si>
    <t>Time synchronization of system clocks is essential for the correct execution of many system services, including identification and authentication processes that involve certificates and time-of-day restrictions as part of access control. Denial of service or failure to deny expired credentials may result without properly synchronized clocks within and between systems and system components. Time is commonly expressed in Coordinated Universal Time (UTC), a modern continuation of Greenwich Mean Time (GMT), or local time with an offset from UTC. The granularity of time measurements refers to the degree of synchronization between system clocks and reference clocks, such as clocks synchronizing within hundreds of milliseconds or tens of milliseconds. Organizations may define different time granularities for system components. Time service can be critical to other security capabilities—such as access control and identification and authentication—depending on the nature of the mechanisms used to support the capabilities.</t>
  </si>
  <si>
    <t>SC-45 (1)</t>
  </si>
  <si>
    <t>System Time Synchronization | Synchronization with Authoritative Time Source</t>
  </si>
  <si>
    <t xml:space="preserve"> (a) Compare the internal system clocks [Assignment: organization-defined frequency] with [Assignment: organization-defined authoritative time source]; and
 (b) Synchronize the internal system clocks to the authoritative time source when the time difference is greater than [Assignment: organization-defined time period].</t>
  </si>
  <si>
    <t>Synchronization of internal system clocks with an authoritative source provides uniformity of time stamps for systems with multiple system clocks and systems connected over a network.</t>
  </si>
  <si>
    <t>SC-45 (1) (a) [At least hourly] [http://tf.nist.gov/tf-cgi/servers.cgi] 
SC-45 (1) (b) [any difference]</t>
  </si>
  <si>
    <t xml:space="preserve">SC-45 (1) Requirement: The service provider selects primary and secondary time servers used by the NIST Internet time service. The secondary server is selected from a different geographic region than the primary server.
SC-45 (1) Requirement: The service provider synchronizes the system clocks of network computers that run operating systems other than Windows to the Windows Server Domain Controller emulator or to the same time source for that server.
SC-45 (1) Guidance: Synchronization of system clocks improves the accuracy of log analysis.
</t>
  </si>
  <si>
    <t>SYSTEM AND INFORMATION INTEGRITY</t>
  </si>
  <si>
    <t>SI-1</t>
  </si>
  <si>
    <t>a. Develop, document, and disseminate to [Assignment: organization-defined personnel or roles]:
 1. [Selection (one or more): Organization-level; Mission/business process-level; System-level] system and information integrity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information integrity policy and the associated system and information integrity controls;
 b. Designate an [Assignment: organization-defined official] to manage the development, documentation, and dissemination of the system and information integrity policy and procedures; and
 c. Review and update the current system and information integrity:
 1. Policy [Assignment: organization-defined frequency] and following [Assignment: organization-defined events]; and
 2. Procedures [Assignment: organization-defined frequency] and following [Assignment: organization-defined events].</t>
  </si>
  <si>
    <t>System and information integrity policy and procedures address the controls in the SI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information integrity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information integrity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</si>
  <si>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SI-1 (c) (1) [at least every 3 years] 
SI-1 (c) (2) [at least annually] [significant changes]</t>
  </si>
  <si>
    <t>SI-2</t>
  </si>
  <si>
    <t>Flaw Remediation</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</si>
  <si>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</si>
  <si>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</si>
  <si>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SI-2 (c) [within thirty (30) days of release of updates]</t>
  </si>
  <si>
    <t>SI-2 (2)</t>
  </si>
  <si>
    <t>Flaw Remediation | Automated Flaw Remediation Status</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</si>
  <si>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</si>
  <si>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</si>
  <si>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 xml:space="preserve">SI-2 (2)-2 [at least monthly] 
</t>
  </si>
  <si>
    <t>SI-2 (3)</t>
  </si>
  <si>
    <t>Flaw Remediation | Time to Remediate Flaws and Benchmarks for Corrective Actions</t>
  </si>
  <si>
    <t xml:space="preserve"> (a) Measure the time between flaw identification and flaw remediation; and
 (b) Establish the following benchmarks for taking corrective actions: [Assignment: organization-defined benchmarks].</t>
  </si>
  <si>
    <t>Organizations determine the time it takes on average to correct system flaws after such flaws have been identified and subsequently establish organizational benchmarks (i.e., time frames) for taking corrective actions. Benchmarks can be established by the type of flaw or the severity of the potential vulnerability if the flaw can be exploited.</t>
  </si>
  <si>
    <t>SI-3</t>
  </si>
  <si>
    <t>Malicious Code Protection</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</si>
  <si>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</si>
  <si>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nonsignature-based technologies. Nonsignature-based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</si>
  <si>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SI-3 (a) [signature based and non-signature based]
SI-3 (c) (1)-1 [at least weekly] 
SI-3 (c) (1)-2 [to include endpoints and network entry and exit points]
SI-3 (c) (2)-1 [to include blocking and quarantining malicious code]
SI-3 (c) (2)-2 [administrator or defined security personnel near-realtime]</t>
  </si>
  <si>
    <t>SI-4</t>
  </si>
  <si>
    <t>System Monitoring</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</si>
  <si>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</si>
  <si>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 (7), AC-2 (12) (a), AC-17 (1), AU-13, AU-13 (1), AU-13 (2), CM-3f, CM-6d, MA-3a, MA-4a, SC-5 (3) (b), SC-7a, SC-7 (24) (b),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</si>
  <si>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 xml:space="preserve">SI-4 Guidance: See US-CERT Incident Response Reporting Guidelines. </t>
  </si>
  <si>
    <t>SI-4 (1)</t>
  </si>
  <si>
    <t>System Monitoring | System-wide Intrusion Detection System</t>
  </si>
  <si>
    <t>Connect and configure individual intrusion detection tools into a system-wide intrusion detection system.</t>
  </si>
  <si>
    <t>Linking individual intrusion detection tools into a system-wide intrusion detection system provides additional coverage and effective detection capabilities. The information contained in one intrusion detection tool can be shared widely across the organization, making the system-wide detection capability more robust and powerful.</t>
  </si>
  <si>
    <t>SI-4 (2)</t>
  </si>
  <si>
    <t>System Monitoring | Automated Tools and Mechanisms for Real-time Analysis</t>
  </si>
  <si>
    <t>Employ automated tools and mechanisms to support near real-time analysis of events.</t>
  </si>
  <si>
    <t>Automated tools and mechanisms include host-based, network-based, transport-based, or storage-based event monitoring tools and mechanisms or security information and event management (SIEM) technologies that provide real-time analysis of alerts and notifications generated by organizational systems. Automated monitoring techniques can create unintended privacy risks because automated controls may connect to external or otherwise unrelated systems. The matching of records between these systems may create linkages with unintended consequences. Organizations assess and document these risks in their privacy impact assessment and make determinations that are in alignment with their privacy program plan.</t>
  </si>
  <si>
    <t>SI-4 (4)</t>
  </si>
  <si>
    <t>System Monitoring | Inbound and Outbound Communications Traffic</t>
  </si>
  <si>
    <t xml:space="preserve"> (a)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</si>
  <si>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</si>
  <si>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SI-4 (4) (b)-1 [continuously]</t>
  </si>
  <si>
    <t>SI-4 (5)</t>
  </si>
  <si>
    <t>System Monitoring | System-generated Alerts</t>
  </si>
  <si>
    <t>Alert [Assignment: organization-defined personnel or roles] when the following system-generated indications of compromise or potential compromise occur: [Assignment: organization-defined compromise indicators].</t>
  </si>
  <si>
    <t>Alerts may be generated from a variety of sources, including audit records or inputs from malicious code protection mechanisms, intrusion detection or prevention mechanisms, or boundary protection devices such as firewalls, gateways, and routers. Alerts can be automated and may be transmitted telephonically, by electronic mail messages, or by text messaging. Organizational personnel on the alert notification list can include system administrators, mission or business owners, system owners, information owners/stewards, senior agency information security officers, senior agency officials for privacy, system security officers, or privacy officers. In contrast to alerts generated by the system, alerts generated by organizations in SI-4 (12) focus on information sources external to the system, such as suspicious activity reports and reports on potential insider threats.</t>
  </si>
  <si>
    <t>SI-4 (5) Guidance: In accordance with the incident response plan.</t>
  </si>
  <si>
    <t>SI-4 (16)</t>
  </si>
  <si>
    <t>System Monitoring | Correlate Monitoring Information</t>
  </si>
  <si>
    <t>Correlate information from monitoring tools and mechanisms employed throughout the system.</t>
  </si>
  <si>
    <t>Correlating information from different system monitoring tools and mechanisms can provide a more comprehensive view of system activity. Correlating system monitoring tools and mechanisms that typically work in isolation—including malicious code protection software, host monitoring, and network monitoring—can provide an organization-wide monitoring view and may reveal otherwise unseen attack patterns. Understanding the capabilities and limitations of diverse monitoring tools and mechanisms and how to maximize the use of information generated by those tools and mechanisms can help organizations develop, operate, and maintain effective monitoring programs. The correlation of monitoring information is especially important during the transition from older to newer technologies (e.g., transitioning from IPv4 to IPv6 network protocols).</t>
  </si>
  <si>
    <t>SI-4 (18)</t>
  </si>
  <si>
    <t>System Monitoring | Analyze Traffic and Covert Exfiltration</t>
  </si>
  <si>
    <t>Analyze outbound communications traffic at external interfaces to the system and at the following interior points to detect covert exfiltration of information: [Assignment: organization-defined interior points within the system].</t>
  </si>
  <si>
    <t>Organization-defined interior points include subnetworks and subsystems. Covert means that can be used to exfiltrate information include steganography.</t>
  </si>
  <si>
    <t>SI-4 (23)</t>
  </si>
  <si>
    <t>System Monitoring | Host-based Devices</t>
  </si>
  <si>
    <t>Implement the following host-based monitoring mechanisms at [Assignment: organization-defined system components]: [Assignment: organization-defined host-based monitoring mechanisms].</t>
  </si>
  <si>
    <t>Host-based monitoring collects information about the host (or system in which it resides). System components in which host-based monitoring can be implemented include servers, notebook computers, and mobile devices. Organizations may consider employing host-based monitoring mechanisms from multiple product developers or vendors.</t>
  </si>
  <si>
    <t>SI-5</t>
  </si>
  <si>
    <t>Security Alerts, Advisories, and Directives</t>
  </si>
  <si>
    <t>a. Receive system security alerts, advisories, and directives from [Assignment: organization-defined external organizations] on an ongoing basis;
 b. Generate internal security alerts, advisories, and directives as deemed necessary;
 c. Disseminate security alerts, advisories, and directives to: [Selection (one or more): [Assignment: organization-defined personnel or roles]; [Assignment: organization-defined elements within the organization]; [Assignment: organization-defined external organizations]]; and
 d. Implement security directives in accordance with established time frames, or notify the issuing organization of the degree of noncompliance.</t>
  </si>
  <si>
    <t>The Cybersecurity and Infrastructure Security Agency (CISA) generates security alerts and advisories to maintain situational awareness throughout the Federal Government. Security directives are issued by OMB or other designated organizations with the responsibility and authority to issue such directives. Compliance with security directives is essential due to the critical nature of many of these directives and the potential (immediate) adverse effects on organizational operations and assets, individuals, other organizations, and the Nation should the directives not be implemented in a timely manner. External organizations include supply chain partners, external mission or business partners, external service providers, and other peer or supporting organizations.</t>
  </si>
  <si>
    <t>SI-5 (a) [to include US-CERT and Cybersecurity and Infrastructure Security Agency (CISA) Directives]
SI-5 (c) [to include system security personnel and administrators with configuration/patch-management responsibilities]</t>
  </si>
  <si>
    <t>SI-6</t>
  </si>
  <si>
    <t>Security and Privacy Function Verification</t>
  </si>
  <si>
    <t>a. Verify the correct operation of [Assignment: organization-defined security and privacy functions];
 b. Perform the verification of the functions specified in SI-6a [Selection (one or more): [Assignment: organization-defined system transitional states]; upon command by user with appropriate privilege; [Assignment: organization-defined frequency]];
 c. Alert [Assignment: organization-defined personnel or roles] to failed security and privacy verification tests; and
 d. [Selection (one or more): Shut the system down; Restart the system; [Assignment: organization-defined alternative action (s)]] when anomalies are discovered.</t>
  </si>
  <si>
    <t>Transitional states for systems include system startup, restart, shutdown, and abort. System notifications include hardware indicator lights, electronic alerts to system administrators, and messages to local computer consoles. In contrast to security function verification, privacy function verification ensures that privacy functions operate as expected and are approved by the senior agency official for privacy or that privacy attributes are applied or used as expected.</t>
  </si>
  <si>
    <t>SI-6 (b) -1 [to include upon system startup and/or restart] -2 [at least monthly]
SI-6 (c) [to include system administrators and security personnel]</t>
  </si>
  <si>
    <t>SI-7</t>
  </si>
  <si>
    <t>Software, Firmware, and Information Integrity</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</si>
  <si>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</si>
  <si>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</si>
  <si>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SI-7 (1)</t>
  </si>
  <si>
    <t>Software, Firmware, and Information Integrity | Integrity Checks</t>
  </si>
  <si>
    <t>Perform an integrity check of [Assignment: organization-defined software, firmware, and information] [Selection (one or more): at startup; at [Assignment: organization-defined transitional states or security-relevant events]; [Assignment: organization-defined frequency]].</t>
  </si>
  <si>
    <t>Security-relevant events include the identification of new threats to which organizational systems are susceptible and the installation of new hardware, software, or firmware. Transitional states include system startup, restart, shutdown, and abort.</t>
  </si>
  <si>
    <t>SI-7 (1)-2 [selection to include security relevant events]  
SI-7 (1)-3 [at least monthly]</t>
  </si>
  <si>
    <t>SI-7 (7)</t>
  </si>
  <si>
    <t>Software, Firmware, and Information Integrity | Integration of Detection and Response</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</si>
  <si>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</si>
  <si>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</si>
  <si>
    <t>SI-8</t>
  </si>
  <si>
    <t>Spam Protection</t>
  </si>
  <si>
    <t>a. Employ spam protection mechanisms at system entry and exit points to detect and act on unsolicited messages; and
 b. Update spam protection mechanisms when new releases are available in accordance with organizational configuration management policy and procedures.</t>
  </si>
  <si>
    <t>System entry and exit points include firewalls, remote-access servers, electronic mail servers, web servers, proxy servers, workstations, notebook computers, and mobile devices. Spam can be transported by different means, including email, email attachments, and web accesses. Spam protection mechanisms include signature definitions.</t>
  </si>
  <si>
    <t xml:space="preserve">SI-8 Guidance: 
When SP sends email on behalf of the government as part of the business offering, Control Description should include implementation of Domain-based Message Authentication, Reporting &amp; Conformance (DMARC) on the sending domain for outgoing messages as 
SI-8 Guidance: SPs should confirm DMARC configuration (where appropriate) to ensure that policy=reject and the rua parameter includes </t>
  </si>
  <si>
    <t>SI-8 (2)</t>
  </si>
  <si>
    <t>Spam Protection | Automatic Updates</t>
  </si>
  <si>
    <t>Automatically update spam protection mechanisms [Assignment: organization-defined frequency].</t>
  </si>
  <si>
    <t>Using automated mechanisms to update spam protection mechanisms helps to ensure that updates occur on a regular basis and provide the latest content and protection capabilities.</t>
  </si>
  <si>
    <t>Information Input Validation</t>
  </si>
  <si>
    <t>Check the validity of the following information inputs: [Assignment: organization-defined information inputs to the system].</t>
  </si>
  <si>
    <t>Checking the valid syntax and semantics of system inputs—including character set, length, numerical range, and acceptable values—verifies that inputs match specified definitions for format and content. For example, if the organization specifies that numerical values between 1-100 are the only acceptable inputs for a field in a given application, inputs of 387, abc, or %K% are invalid inputs and are not accepted as input to the system. Valid inputs are likely to vary from field to field within a software application. Applications typically follow well-defined protocols that use structured messages (i.e., commands or queries) to communicate between software modules or system components. Structured messages can contain raw or unstructured data interspersed with metadata or control information. If software applications use attacker-supplied inputs to construct structured messages without properly encoding such messages, then the attacker could insert malicious commands or special characters that can cause the data to be interpreted as control information or metadata. Consequently, the module or component that receives the corrupted output will perform the wrong operations or otherwise interpret the data incorrectly. Prescreening inputs prior to passing them to interpreters prevents the content from being unintentionally interpreted as commands. Input validation ensures accurate and correct inputs and prevents attacks such as cross-site scripting and a variety of injection attacks.</t>
  </si>
  <si>
    <t>SI-10 Requirement: Validate all information inputs and document any exceptions</t>
  </si>
  <si>
    <t>Error Handling</t>
  </si>
  <si>
    <t>a. Generate error messages that provide information necessary for corrective actions without revealing information that could be exploited; and
 b. Reveal error messages only to [Assignment: organization-defined personnel or roles].</t>
  </si>
  <si>
    <t>Organizations consider the structure and content of error messages. The extent to which systems can handle error conditions is guided and informed by organizational policy and operational requirements. Exploitable information includes stack traces and implementation details; erroneous logon attempts with passwords mistakenly entered as the username; mission or business information that can be derived from, if not stated explicitly by, the information recorded; and personally identifiable information, such as account numbers, social security numbers, and credit card numbers. Error messages may also provide a covert channel for transmitting information.</t>
  </si>
  <si>
    <t>SI-11 (b) [to include the ISSO and/or similar role within the organization]</t>
  </si>
  <si>
    <t>Information Management and Retention</t>
  </si>
  <si>
    <t>Manage and retain information within the system and information output from the system in accordance with applicable laws, executive orders, directives, regulations, policies, standards, guidelines and operational requirements.</t>
  </si>
  <si>
    <t>Information management and retention requirements cover the full life cycle of information, in some cases extending beyond system disposal. Information to be retained may also include policies, procedures, plans, reports, data output from control implementation, and other types of administrative information. The National Archives and Records Administration (NARA) provides federal policy and guidance on records retention and schedules. If organizations have a records management office, consider coordinating with records management personnel. Records produced from the output of implemented controls that may require management and retention include, but are not limited to: All XX-1, AC-6 (9), AT-4, AU-12, CA-2, CA-3, CA-5, CA-6, CA-7, CA-8, CA-9, CM-2, CM-3, CM-4, CM-6, CM-8, CM-9, CM-12, CM-13, CP-2, IR-6, IR-8, MA-2, MA-4, PE-2, PE-8, PE-16, PE-17, PL-2, PL-4, PL-7, PL-8, PM-5, PM-8, PM-9, PM-18, PM-21, PM-27, PM-28, PM-30, PM-31, PS-2, PS-6, PS-7, PT-2, PT-3, PT-7, RA-2, RA-3, RA-5, RA-8, SA-4, SA-5, SA-8, SA-10, SI-4, SR-2, SR-4, SR-8.</t>
  </si>
  <si>
    <t>Memory Protection</t>
  </si>
  <si>
    <t>Implement the following controls to protect the system memory from unauthorized code execution: [Assignment: organization-defined controls].</t>
  </si>
  <si>
    <t>Some adversaries launch attacks with the intent of executing code in non-executable regions of memory or in memory locations that are prohibited. Controls employed to protect memory include data execution prevention and address space layout randomization. Data execution prevention controls can either be hardware-enforced or software-enforced with hardware enforcement providing the greater strength of mechanism.</t>
  </si>
  <si>
    <t>SUPPLY CHAIN RISK MANAGEMENT FAMILY</t>
  </si>
  <si>
    <t>SR-1</t>
  </si>
  <si>
    <t>a. Develop, document, and disseminate to [Assignment: organization-defined personnel or roles]:
 1. [Selection (one or more): Organization-level; Mission/business process-level; System-level] supply chain risk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supply chain risk management policy and the associated supply chain risk management controls;
 b. Designate an [Assignment: organization-defined official] to manage the development, documentation, and dissemination of the supply chain risk management policy and procedures; and
 c. Review and update the current supply chain risk management:
 1. Policy [Assignment: organization-defined frequency] and following [Assignment: organization-defined events]; and
 2. Procedures [Assignment: organization-defined frequency] and following [Assignment: organization-defined events].</t>
  </si>
  <si>
    <t>Supply chain risk management policy and procedures address the controls in the SR family as well as supply chain-related controls in other families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supply chain risk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supply chain risk management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</si>
  <si>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SR-1 (a) [to include chief privacy and ISSO and/or similar role or designees]
SR-1 (c) (1) [at least every 3 years] 
SR-1 (c) (2) [at least annually] [significant changes]</t>
  </si>
  <si>
    <t>SR-2</t>
  </si>
  <si>
    <t>Supply Chain Risk Management Plan</t>
  </si>
  <si>
    <t>a. Develop a plan for managing supply chain risks associated with the research and development, design, manufacturing, acquisition, delivery, integration, operations and maintenance, and disposal of the following systems, system components or system services: [Assignment: organization-defined systems, system components, or system services];
 b. Review and update the supply chain risk management plan [Assignment: organization-defined frequency] or as required, to address threat, organizational or environmental changes; and
 c. Protect the supply chain risk management plan from unauthorized disclosure and modification.</t>
  </si>
  <si>
    <t>The dependence on products, systems, and services from external providers, as well as the nature of the relationships with those providers, present an increasing level of risk to an organization. Threat actions that may increase security or privacy risks include unauthorized production, the insertion or use of counterfeits, tampering, theft, insertion of malicious software and hardware, and poor manufacturing and development practices in the supply chain. Supply chain risks can be endemic or systemic within a system element or component, a system, an organization, a sector, or the Nation. Managing supply chain risk is a complex, multifaceted undertaking that requires a coordinated effort across an organization to build trust relationships and communicate with internal and external stakeholders. Supply chain risk management (SCRM) activities include identifying and assessing risks, determining appropriate risk response actions, developing SCRM plans to document response actions, and monitoring performance against plans. The SCRM plan (at the system-level) is implementation specific, providing policy implementation, requirements, constraints and implications. It can either be stand-alone, or incorporated into system security and privacy plans. The SCRM plan addresses managing, implementation, and monitoring of SCRM controls and the development/sustainment of systems across the SDLC to support mission and business functions.
 Because supply chains can differ significantly across and within organizations, SCRM plans are tailored to the individual program, organizational, and operational contexts. Tailored SCRM plans provide the basis for determining whether a technology, service, system component, or system is fit for purpose, and as such, the controls need to be tailored accordingly. Tailored SCRM plans help organizations focus their resources on the most critical mission and business functions based on mission and business requirements and their risk environment. Supply chain risk management plans include an expression of the supply chain risk tolerance for the organization, acceptable supply chain risk mitigation strategies or controls, a process for consistently evaluating and monitoring supply chain risk, approaches for implementing and communicating the plan, a description of and justification for supply chain risk mitigation measures taken, and associated roles and responsibilities. Finally, supply chain risk management plans address requirements for developing trustworthy, secure, privacy-protective, and resilient system components and systems, including the application of the security design principles implemented as part of life cycle-based systems security engineering processes (see SA-8).</t>
  </si>
  <si>
    <t>SR-2 (b) [at least annually]</t>
  </si>
  <si>
    <t>SR-2 (1)</t>
  </si>
  <si>
    <t>Supply Chain Risk Management Plan | Establish SCRM Team</t>
  </si>
  <si>
    <t>Establish a supply chain risk management team consisting of [Assignment: organization-defined personnel, roles, and responsibilities] to lead and support the following SCRM activities: [Assignment: organization-defined supply chain risk management activities].</t>
  </si>
  <si>
    <t>To implement supply chain risk management plans, organizations establish a coordinated, team-based approach to identify and assess supply chain risks and manage these risks by using programmatic and technical mitigation techniques. The team approach enables organizations to conduct an analysis of their supply chain, communicate with internal and external partners or stakeholders, and gain broad consensus regarding the appropriate resources for SCRM. The SCRM team consists of organizational personnel with diverse roles and responsibilities for leading and supporting SCRM activities, including risk executive, information technology, contracting, information security, privacy, mission or business, legal, supply chain and logistics, acquisition, business continuity, and other relevant functions. Members of the SCRM team are involved in various aspects of the SDLC and, collectively, have an awareness of and provide expertise in acquisition processes, legal practices, vulnerabilities, threats, and attack vectors, as well as an understanding of the technical aspects and dependencies of systems. The SCRM team can be an extension of the security and privacy risk management processes or be included as part of an organizational risk management team.</t>
  </si>
  <si>
    <t>SR-3</t>
  </si>
  <si>
    <t>Supply Chain Controls and Processes</t>
  </si>
  <si>
    <t>a. Establish a process or processes to identify and address weaknesses or deficiencies in the supply chain elements and processes of [Assignment: organization-defined system or system component] in coordination with [Assignment: organization-defined supply chain personnel];
 b. Employ the following controls to protect against supply chain risks to the system, system component, or system service and to limit the harm or consequences from supply chain-related events: [Assignment: organization-defined supply chain controls]; and
 c. Document the selected and implemented supply chain processes and controls in [Selection: security and privacy plans; supply chain risk management plan; [Assignment: organization-defined document]].</t>
  </si>
  <si>
    <t>Supply chain elements include organizations, entities, or tools employed for the research and development, design, manufacturing, acquisition, delivery, integration, operations and maintenance, and disposal of systems and system components. Supply chain processes include hardware, software, and firmware development processes; shipping and handling procedures; personnel security and physical security programs; configuration management tools, techniques, and measures to maintain provenance; or other programs, processes, or procedures associated with the development, acquisition, maintenance and disposal of systems and system components. Supply chain elements and processes may be provided by organizations, system integrators, or external providers. Weaknesses or deficiencies in supply chain elements or processes represent potential vulnerabilities that can be exploited by adversaries to cause harm to the organization and affect its ability to carry out its core missions or business functions. Supply chain personnel are individuals with roles and responsibilities in the supply chain.</t>
  </si>
  <si>
    <t xml:space="preserve">SR-3 Requirement: SP must document and maintain the supply chain custody, including replacement devices, to ensure the integrity of the devices before being introduced to the boundary. </t>
  </si>
  <si>
    <t>SR-5</t>
  </si>
  <si>
    <t>Acquisition Strategies, Tools, and Methods</t>
  </si>
  <si>
    <t>Employ the following acquisition strategies, contract tools, and procurement methods to protect against, identify, and mitigate supply chain risks: [Assignment: organization-defined acquisition strategies, contract tools, and procurement methods].</t>
  </si>
  <si>
    <t>The use of the acquisition process provides an important vehicle to protect the supply chain. There are many useful tools and techniques available, including obscuring the end use of a system or system component, using blind or filtered buys, requiring tamper-evident packaging, or using trusted or controlled distribution. The results from a supply chain risk assessment can guide and inform the strategies, tools, and methods that are most applicable to the situation. Tools and techniques may provide protections against unauthorized production, theft, tampering, insertion of counterfeits, insertion of malicious software or backdoors, and poor development practices throughout the system development life cycle. Organizations also consider providing incentives for suppliers who implement controls, promote transparency into their processes and security and privacy practices, provide contract language that addresses the prohibition of tainted or counterfeit components, and restrict purchases from untrustworthy suppliers. Organizations consider providing training, education, and awareness programs for personnel regarding supply chain risk, available mitigation strategies, and when the programs should be employed. Methods for reviewing and protecting development plans, documentation, and evidence are commensurate with the security and privacy requirements of the organization. Contracts may specify documentation protection requirements.</t>
  </si>
  <si>
    <t>SR-6</t>
  </si>
  <si>
    <t>Supplier Assessments and Reviews</t>
  </si>
  <si>
    <t>Assess and review the supply chain-related risks associated with suppliers or contractors and the system, system component, or system service they provide [Assignment: organization-defined frequency].</t>
  </si>
  <si>
    <t>An assessment and review of supplier risk includes security and supply chain risk management processes, foreign ownership, control or influence (FOCI), and the ability of the supplier to effectively assess subordinate second-tier and third-tier suppliers and contractors. The reviews may be conducted by the organization or by an independent third party. The reviews consider documented processes, documented controls, all-source intelligence, and publicly available information related to the supplier or contractor. Organizations can use open-source information to monitor for indications of stolen information, poor development and quality control practices, information spillage, or counterfeits. In some cases, it may be appropriate or required to share assessment and review results with other organizations in accordance with any applicable rules, policies, or inter-organizational agreements or contracts.</t>
  </si>
  <si>
    <t>SR-6 [at least annually]</t>
  </si>
  <si>
    <t xml:space="preserve">SR-6 Requirement: SPs must ensure that their supply chain vendors build and test their systems in alignment with NIST SP 800-171 or a commensurate security and compliance framework. SPs must ensure that vendors are compliant with physical facility access and logical access controls to supplied products.  </t>
  </si>
  <si>
    <t>SR-8</t>
  </si>
  <si>
    <t>Notification Agreements</t>
  </si>
  <si>
    <t>Establish agreements and procedures with entities involved in the supply chain for the system, system component, or system service for the [Selection (one or more): notification of supply chain compromises; results of assessments or audits; [Assignment: organization-defined information]].</t>
  </si>
  <si>
    <t>The establishment of agreements and procedures facilitates communications among supply chain entities. Early notification of compromises and potential compromises in the supply chain that can potentially adversely affect or have adversely affected organizational systems or system components is essential for organizations to effectively respond to such incidents. The results of assessments or audits may include open-source information that contributed to a decision or result and could be used to help the supply chain entity resolve a concern or improve its processes.</t>
  </si>
  <si>
    <t>SR-8-1 [notification of supply chain compromises and results of assessment or audits]</t>
  </si>
  <si>
    <t>SR-8 Requirement: SPs must ensure and document how they receive notifications from their supply chain vendor of newly discovered vulnerabilities including zero-day vulnerabilities.</t>
  </si>
  <si>
    <t>Inspection of Systems or Components</t>
  </si>
  <si>
    <t>Inspect the following systems or system components [Selection (one or more): at random; at [Assignment: organization-defined frequency], upon [Assignment: organization-defined indications of need for inspection]] to detect tampering: [Assignment: organization-defined systems or system components].</t>
  </si>
  <si>
    <t>The inspection of systems or systems components for tamper resistance and detection addresses physical and logical tampering and is applied to systems and system components removed from organization-controlled areas. Indications of a need for inspection include changes in packaging, specifications, factory location, or entity in which the part is purchased, and when individuals return from travel to high-risk locations.</t>
  </si>
  <si>
    <t>Component Authenticity</t>
  </si>
  <si>
    <t>a. Develop and implement anti-counterfeit policy and procedures that include the means to detect and prevent counterfeit components from entering the system; and
 b. Report counterfeit system components to [Selection (one or more): source of counterfeit component; [Assignment: organization-defined external reporting organizations]; [Assignment: organization-defined personnel or roles]].</t>
  </si>
  <si>
    <t>Sources of counterfeit components include manufacturers, developers, vendors, and contractors. Anti-counterfeiting policies and procedures support tamper resistance and provide a level of protection against the introduction of malicious code. External reporting organizations include CISA.</t>
  </si>
  <si>
    <t xml:space="preserve">SR-11 Requirement: SPs must ensure that their supply chain vendors provide authenticity of software and patches and the vendor must have a plan to protect the development pipeline. </t>
  </si>
  <si>
    <t>SR-11 (1)</t>
  </si>
  <si>
    <t>Component Authenticity | Anti-counterfeit Training</t>
  </si>
  <si>
    <t>Train [Assignment: organization-defined personnel or roles] to detect counterfeit system components (including hardware, software, and firmware).</t>
  </si>
  <si>
    <t>None.</t>
  </si>
  <si>
    <t>SR-11 (2)</t>
  </si>
  <si>
    <t>Component Authenticity | Configuration Control for Component Service and Repair</t>
  </si>
  <si>
    <t>Maintain configuration control over the following system components awaiting service or repair and serviced or repaired components awaiting return to service: [Assignment: organization-defined system components].</t>
  </si>
  <si>
    <t>SR-11 (2) [all]</t>
  </si>
  <si>
    <t>Component Disposal</t>
  </si>
  <si>
    <t>Dispose of [Assignment: organization-defined data, documentation, tools, or system components] using the following techniques and methods: [Assignment: organization-defined techniques and methods].</t>
  </si>
  <si>
    <t>Data, documentation, tools, or system components can be disposed of at any time during the system development life cycle (not only in the disposal or retirement phase of the life cycle). For example, disposal can occur during research and development, design, prototyping, or operations/maintenance and include methods such as disk cleaning, removal of cryptographic keys, partial reuse of components. Opportunities for compromise during disposal affect physical and logical data, including system documentation in paper-based or digital files; shipping and delivery documentation; memory sticks with software code; or complete routers or servers that include permanent media, which contain sensitive or proprietary information. Additionally, proper disposal of system components helps to prevent such components from entering the gray market.</t>
  </si>
  <si>
    <t>Technical Correction (CP-4, IR-3 and SC-7)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</si>
</sst>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409]d\-mmm;@"/>
    <numFmt numFmtId="165" formatCode="[$-F400]h:mm:ss\ AM/PM"/>
    <numFmt numFmtId="166" formatCode="0.0"/>
  </numFmts>
  <fonts count="74">
    <font>
      <sz val="11"/>
      <color theme="1"/>
      <name val="Calibri"/>
      <family val="2"/>
      <scheme val="minor"/>
    </font>
    <font>
      <sz val="11"/>
      <color theme="1"/>
      <name val="Calibri"/>
      <family val="2"/>
      <scheme val="minor"/>
    </font>
    <font>
      <sz val="10"/>
      <name val="Arial"/>
      <family val="2"/>
    </font>
    <font>
      <sz val="8"/>
      <name val="Calibri"/>
      <family val="2"/>
      <scheme val="minor"/>
    </font>
    <font>
      <sz val="11"/>
      <color theme="1"/>
      <name val="Arial"/>
      <family val="2"/>
    </font>
    <font>
      <sz val="11"/>
      <color theme="1"/>
      <name val="Arial"/>
      <family val="2"/>
    </font>
    <font>
      <sz val="39"/>
      <color rgb="FF2E51A1"/>
      <name val="Lato"/>
      <family val="2"/>
    </font>
    <font>
      <sz val="11"/>
      <color theme="1"/>
      <name val="Lato"/>
      <family val="2"/>
    </font>
    <font>
      <b/>
      <sz val="18"/>
      <color rgb="FF142A50"/>
      <name val="Lato"/>
      <family val="2"/>
    </font>
    <font>
      <sz val="10"/>
      <color theme="1"/>
      <name val="Lato"/>
      <family val="2"/>
    </font>
    <font>
      <b/>
      <sz val="20"/>
      <color theme="1"/>
      <name val="Lato"/>
      <family val="2"/>
    </font>
    <font>
      <sz val="18"/>
      <color theme="0"/>
      <name val="Lato"/>
      <family val="2"/>
    </font>
    <font>
      <b/>
      <sz val="10"/>
      <color theme="0"/>
      <name val="Lato"/>
      <family val="2"/>
    </font>
    <font>
      <sz val="12"/>
      <color rgb="FF444444"/>
      <name val="Lato"/>
      <family val="2"/>
    </font>
    <font>
      <sz val="11"/>
      <color rgb="FF000000"/>
      <name val="Lato"/>
      <family val="2"/>
    </font>
    <font>
      <sz val="12"/>
      <name val="Lato"/>
      <family val="2"/>
    </font>
    <font>
      <sz val="10"/>
      <color rgb="FF444444"/>
      <name val="Lato"/>
      <family val="2"/>
    </font>
    <font>
      <sz val="12"/>
      <color rgb="FF000000"/>
      <name val="Lato"/>
      <family val="2"/>
    </font>
    <font>
      <b/>
      <sz val="12"/>
      <name val="Lato"/>
      <family val="2"/>
    </font>
    <font>
      <sz val="11"/>
      <name val="Lato"/>
      <family val="2"/>
    </font>
    <font>
      <b/>
      <sz val="14"/>
      <color theme="1"/>
      <name val="Lato"/>
      <family val="2"/>
    </font>
    <font>
      <b/>
      <sz val="14"/>
      <color rgb="FF38A399"/>
      <name val="Lato"/>
      <family val="2"/>
    </font>
    <font>
      <sz val="10"/>
      <color rgb="FF000000"/>
      <name val="Lato"/>
      <family val="2"/>
    </font>
    <font>
      <b/>
      <sz val="11"/>
      <color theme="1"/>
      <name val="Lato"/>
      <family val="2"/>
    </font>
    <font>
      <b/>
      <sz val="14"/>
      <color rgb="FF000000"/>
      <name val="Lato"/>
      <family val="2"/>
    </font>
    <font>
      <b/>
      <sz val="11"/>
      <color rgb="FF000000"/>
      <name val="Lato"/>
      <family val="2"/>
    </font>
    <font>
      <i/>
      <sz val="11"/>
      <color rgb="FF000000"/>
      <name val="Lato"/>
      <family val="2"/>
    </font>
    <font>
      <b/>
      <sz val="16"/>
      <color rgb="FF2E51A1"/>
      <name val="Lato"/>
      <family val="2"/>
    </font>
    <font>
      <b/>
      <sz val="14"/>
      <color rgb="FFA1B18B"/>
      <name val="Lato"/>
      <family val="2"/>
    </font>
    <font>
      <b/>
      <i/>
      <sz val="14"/>
      <color rgb="FFA1B18B"/>
      <name val="Lato"/>
      <family val="2"/>
    </font>
    <font>
      <sz val="28"/>
      <color theme="0"/>
      <name val="Roboto Serif"/>
    </font>
    <font>
      <sz val="12"/>
      <color theme="1"/>
      <name val="Roboto Serif"/>
    </font>
    <font>
      <b/>
      <sz val="12"/>
      <color theme="1"/>
      <name val="Roboto Serif"/>
    </font>
    <font>
      <b/>
      <sz val="14"/>
      <color theme="1"/>
      <name val="Roboto Serif"/>
    </font>
    <font>
      <b/>
      <sz val="10"/>
      <color theme="1"/>
      <name val="Roboto Serif"/>
    </font>
    <font>
      <b/>
      <sz val="14"/>
      <color theme="0"/>
      <name val="Roboto Serif"/>
    </font>
    <font>
      <sz val="18"/>
      <color theme="0"/>
      <name val="Roboto Serif"/>
    </font>
    <font>
      <sz val="10"/>
      <color theme="1"/>
      <name val="Roboto Serif"/>
    </font>
    <font>
      <b/>
      <sz val="11"/>
      <color theme="1"/>
      <name val="Roboto Serif"/>
    </font>
    <font>
      <b/>
      <sz val="22"/>
      <color theme="0"/>
      <name val="Roboto Serif"/>
    </font>
    <font>
      <sz val="8"/>
      <color theme="1"/>
      <name val="Roboto Serif"/>
    </font>
    <font>
      <sz val="26"/>
      <color theme="0"/>
      <name val="Roboto Serif"/>
    </font>
    <font>
      <sz val="20"/>
      <color theme="1"/>
      <name val="Roboto Serif"/>
    </font>
    <font>
      <sz val="22"/>
      <color theme="0"/>
      <name val="Roboto Serif"/>
    </font>
    <font>
      <sz val="26"/>
      <color theme="1"/>
      <name val="Roboto Serif"/>
    </font>
    <font>
      <sz val="24"/>
      <color theme="1"/>
      <name val="Roboto Serif"/>
    </font>
    <font>
      <sz val="11"/>
      <color theme="1"/>
      <name val="Roboto Serif"/>
    </font>
    <font>
      <sz val="14"/>
      <color theme="0"/>
      <name val="Roboto Serif"/>
    </font>
    <font>
      <sz val="14"/>
      <color theme="1"/>
      <name val="Roboto Serif"/>
    </font>
    <font>
      <sz val="20"/>
      <name val="Lato"/>
      <family val="2"/>
    </font>
    <font>
      <sz val="16"/>
      <color theme="0"/>
      <name val="Lato"/>
      <family val="2"/>
    </font>
    <font>
      <sz val="14"/>
      <color theme="0"/>
      <name val="Lato"/>
      <family val="2"/>
    </font>
    <font>
      <sz val="11"/>
      <color rgb="FF454545"/>
      <name val="Lato"/>
      <family val="2"/>
    </font>
    <font>
      <sz val="11"/>
      <color rgb="FFFF0000"/>
      <name val="Lato"/>
      <family val="2"/>
    </font>
    <font>
      <sz val="11"/>
      <color theme="0"/>
      <name val="Lato"/>
      <family val="2"/>
    </font>
    <font>
      <sz val="20"/>
      <color theme="0"/>
      <name val="Lato"/>
      <family val="2"/>
    </font>
    <font>
      <i/>
      <sz val="11"/>
      <color rgb="FFFF0000"/>
      <name val="Lato"/>
      <family val="2"/>
    </font>
    <font>
      <i/>
      <sz val="11"/>
      <color theme="1"/>
      <name val="Lato"/>
      <family val="2"/>
    </font>
    <font>
      <sz val="12"/>
      <color theme="1"/>
      <name val="Lato"/>
      <family val="2"/>
    </font>
    <font>
      <i/>
      <sz val="10"/>
      <color theme="1"/>
      <name val="Lato"/>
      <family val="2"/>
    </font>
    <font>
      <b/>
      <sz val="11"/>
      <name val="Lato"/>
      <family val="2"/>
    </font>
    <font>
      <sz val="10"/>
      <name val="Lato"/>
      <family val="2"/>
    </font>
    <font>
      <i/>
      <sz val="12"/>
      <color theme="1"/>
      <name val="Lato"/>
      <family val="2"/>
    </font>
    <font>
      <sz val="10"/>
      <color theme="0" tint="-0.499984740745262"/>
      <name val="Lato"/>
      <family val="2"/>
    </font>
    <font>
      <b/>
      <sz val="12"/>
      <color rgb="FFFFFFFF"/>
      <name val="Roboto Serif"/>
    </font>
    <font>
      <b/>
      <sz val="12"/>
      <name val="Roboto Serif"/>
    </font>
    <font>
      <sz val="12"/>
      <color rgb="FF000000"/>
      <name val="Roboto Serif"/>
    </font>
    <font>
      <sz val="10"/>
      <name val="Roboto Serif"/>
    </font>
    <font>
      <sz val="9"/>
      <color theme="1"/>
      <name val="Roboto Serif"/>
    </font>
    <font>
      <sz val="12"/>
      <name val="Roboto Serif"/>
    </font>
    <font>
      <b/>
      <sz val="12"/>
      <color theme="0"/>
      <name val="Roboto Serif"/>
    </font>
    <font>
      <b/>
      <sz val="16"/>
      <color rgb="FFFFFFFF"/>
      <name val="Roboto Serif"/>
    </font>
    <font>
      <sz val="12"/>
      <color theme="2" tint="-0.749992370372631"/>
      <name val="Lato"/>
      <family val="2"/>
    </font>
    <font>
      <sz val="11"/>
      <color theme="2" tint="-0.749992370372631"/>
      <name val="Lato"/>
      <family val="2"/>
    </font>
  </fonts>
  <fills count="2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2060"/>
        <bgColor indexed="64"/>
      </patternFill>
    </fill>
    <fill>
      <patternFill patternType="solid">
        <fgColor rgb="FFFFFFFF"/>
        <bgColor indexed="64"/>
      </patternFill>
    </fill>
    <fill>
      <patternFill patternType="solid">
        <fgColor theme="0" tint="-0.34998626667073579"/>
        <bgColor indexed="64"/>
      </patternFill>
    </fill>
    <fill>
      <patternFill patternType="solid">
        <fgColor rgb="FFF0F0F0"/>
        <bgColor indexed="64"/>
      </patternFill>
    </fill>
    <fill>
      <patternFill patternType="solid">
        <fgColor rgb="FFF2F2F2"/>
        <bgColor indexed="64"/>
      </patternFill>
    </fill>
    <fill>
      <patternFill patternType="solid">
        <fgColor theme="0"/>
        <bgColor theme="0"/>
      </patternFill>
    </fill>
    <fill>
      <patternFill patternType="solid">
        <fgColor theme="1"/>
        <bgColor indexed="64"/>
      </patternFill>
    </fill>
    <fill>
      <patternFill patternType="solid">
        <fgColor rgb="FFC4C4C4"/>
        <bgColor indexed="64"/>
      </patternFill>
    </fill>
    <fill>
      <patternFill patternType="solid">
        <fgColor rgb="FFC4C4C4"/>
        <bgColor rgb="FF366092"/>
      </patternFill>
    </fill>
    <fill>
      <patternFill patternType="solid">
        <fgColor rgb="FFC4C4C4"/>
        <bgColor rgb="FF244061"/>
      </patternFill>
    </fill>
    <fill>
      <patternFill patternType="solid">
        <fgColor rgb="FFC4C4C4"/>
        <bgColor rgb="FFFBD4B4"/>
      </patternFill>
    </fill>
    <fill>
      <patternFill patternType="solid">
        <fgColor rgb="FFA6A6A6"/>
        <bgColor indexed="64"/>
      </patternFill>
    </fill>
    <fill>
      <patternFill patternType="solid">
        <fgColor theme="0" tint="-0.14999847407452621"/>
        <bgColor indexed="64"/>
      </patternFill>
    </fill>
    <fill>
      <patternFill patternType="solid">
        <fgColor rgb="FFC4C4C4"/>
        <bgColor rgb="FF000000"/>
      </patternFill>
    </fill>
    <fill>
      <patternFill patternType="solid">
        <fgColor rgb="FF142A50"/>
        <bgColor indexed="64"/>
      </patternFill>
    </fill>
    <fill>
      <patternFill patternType="solid">
        <fgColor rgb="FF2E51A1"/>
        <bgColor indexed="64"/>
      </patternFill>
    </fill>
    <fill>
      <patternFill patternType="solid">
        <fgColor rgb="FF112E2C"/>
        <bgColor indexed="64"/>
      </patternFill>
    </fill>
    <fill>
      <patternFill patternType="solid">
        <fgColor theme="0" tint="-0.249977111117893"/>
        <bgColor indexed="64"/>
      </patternFill>
    </fill>
    <fill>
      <patternFill patternType="solid">
        <fgColor rgb="FF142A50"/>
        <bgColor rgb="FF244061"/>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bottom style="medium">
        <color auto="1"/>
      </bottom>
      <diagonal/>
    </border>
  </borders>
  <cellStyleXfs count="8">
    <xf numFmtId="0" fontId="0" fillId="0" borderId="0"/>
    <xf numFmtId="9" fontId="1" fillId="0" borderId="0" applyFont="0" applyFill="0" applyBorder="0" applyAlignment="0" applyProtection="0"/>
    <xf numFmtId="0" fontId="1" fillId="0" borderId="0"/>
    <xf numFmtId="0" fontId="1" fillId="0" borderId="0"/>
    <xf numFmtId="0" fontId="2" fillId="0" borderId="0"/>
    <xf numFmtId="0" fontId="4" fillId="0" borderId="0"/>
    <xf numFmtId="0" fontId="1" fillId="0" borderId="0"/>
    <xf numFmtId="0" fontId="5" fillId="0" borderId="0"/>
  </cellStyleXfs>
  <cellXfs count="239">
    <xf numFmtId="0" fontId="0" fillId="0" borderId="0" xfId="0"/>
    <xf numFmtId="0" fontId="6" fillId="0" borderId="0" xfId="0" applyFont="1" applyAlignment="1">
      <alignment horizontal="left" vertical="center"/>
    </xf>
    <xf numFmtId="0" fontId="7" fillId="0" borderId="0" xfId="0" applyFont="1"/>
    <xf numFmtId="0" fontId="8" fillId="0" borderId="0" xfId="0" applyFont="1" applyAlignment="1">
      <alignment horizontal="left" vertical="center"/>
    </xf>
    <xf numFmtId="0" fontId="7" fillId="0" borderId="0" xfId="0" applyFont="1" applyAlignment="1">
      <alignment horizontal="right"/>
    </xf>
    <xf numFmtId="0" fontId="9" fillId="11" borderId="0" xfId="3" applyFont="1" applyFill="1" applyAlignment="1">
      <alignment horizontal="center"/>
    </xf>
    <xf numFmtId="0" fontId="9" fillId="11" borderId="21" xfId="3" applyFont="1" applyFill="1" applyBorder="1" applyAlignment="1">
      <alignment horizontal="center"/>
    </xf>
    <xf numFmtId="0" fontId="7" fillId="0" borderId="0" xfId="3" applyFont="1"/>
    <xf numFmtId="0" fontId="9" fillId="0" borderId="0" xfId="3" applyFont="1" applyAlignment="1">
      <alignment horizontal="center"/>
    </xf>
    <xf numFmtId="0" fontId="11" fillId="0" borderId="0" xfId="3" applyFont="1" applyAlignment="1">
      <alignment horizontal="right" vertical="center" wrapText="1"/>
    </xf>
    <xf numFmtId="0" fontId="9" fillId="11" borderId="0" xfId="3" applyFont="1" applyFill="1"/>
    <xf numFmtId="14" fontId="14" fillId="0" borderId="0" xfId="3" applyNumberFormat="1" applyFont="1" applyAlignment="1">
      <alignment vertical="center" wrapText="1"/>
    </xf>
    <xf numFmtId="0" fontId="16" fillId="0" borderId="0" xfId="3" applyFont="1"/>
    <xf numFmtId="14" fontId="17" fillId="0" borderId="0" xfId="3" applyNumberFormat="1" applyFont="1" applyAlignment="1">
      <alignment vertical="center" wrapText="1"/>
    </xf>
    <xf numFmtId="14" fontId="13" fillId="0" borderId="0" xfId="3" applyNumberFormat="1" applyFont="1" applyAlignment="1">
      <alignment vertical="center" wrapText="1"/>
    </xf>
    <xf numFmtId="0" fontId="20" fillId="3" borderId="0" xfId="6" applyFont="1" applyFill="1" applyAlignment="1">
      <alignment horizontal="left" vertical="top" wrapText="1"/>
    </xf>
    <xf numFmtId="0" fontId="20" fillId="3" borderId="0" xfId="6" applyFont="1" applyFill="1" applyAlignment="1">
      <alignment horizontal="left" vertical="top"/>
    </xf>
    <xf numFmtId="0" fontId="22" fillId="0" borderId="0" xfId="3" applyFont="1"/>
    <xf numFmtId="0" fontId="9" fillId="11" borderId="0" xfId="3" applyFont="1" applyFill="1" applyAlignment="1">
      <alignment vertical="center"/>
    </xf>
    <xf numFmtId="0" fontId="12" fillId="20" borderId="30" xfId="6" applyFont="1" applyFill="1" applyBorder="1" applyAlignment="1">
      <alignment horizontal="center" vertical="center" wrapText="1"/>
    </xf>
    <xf numFmtId="0" fontId="12" fillId="20" borderId="16" xfId="6" applyFont="1" applyFill="1" applyBorder="1" applyAlignment="1">
      <alignment horizontal="center" vertical="center" wrapText="1"/>
    </xf>
    <xf numFmtId="0" fontId="31" fillId="5" borderId="0" xfId="0" applyFont="1" applyFill="1"/>
    <xf numFmtId="0" fontId="31" fillId="0" borderId="0" xfId="0" applyFont="1"/>
    <xf numFmtId="0" fontId="32" fillId="0" borderId="4" xfId="0" applyFont="1" applyBorder="1" applyAlignment="1">
      <alignment horizontal="center" wrapText="1"/>
    </xf>
    <xf numFmtId="0" fontId="33" fillId="7" borderId="4" xfId="0" applyFont="1" applyFill="1" applyBorder="1" applyAlignment="1">
      <alignment horizontal="center" textRotation="55" wrapText="1"/>
    </xf>
    <xf numFmtId="0" fontId="34" fillId="0" borderId="0" xfId="0" applyFont="1"/>
    <xf numFmtId="0" fontId="32" fillId="0" borderId="0" xfId="0" applyFont="1" applyAlignment="1">
      <alignment horizontal="right" wrapText="1"/>
    </xf>
    <xf numFmtId="0" fontId="34" fillId="4" borderId="4" xfId="0" applyFont="1" applyFill="1" applyBorder="1" applyAlignment="1">
      <alignment horizontal="left" vertical="center" wrapText="1"/>
    </xf>
    <xf numFmtId="0" fontId="33" fillId="0" borderId="0" xfId="0" applyFont="1"/>
    <xf numFmtId="0" fontId="37" fillId="0" borderId="4" xfId="0" applyFont="1" applyBorder="1" applyAlignment="1">
      <alignment horizontal="left" vertical="top" wrapText="1" indent="1"/>
    </xf>
    <xf numFmtId="1" fontId="38" fillId="7" borderId="4" xfId="0" applyNumberFormat="1" applyFont="1" applyFill="1" applyBorder="1" applyAlignment="1">
      <alignment horizontal="center" vertical="center"/>
    </xf>
    <xf numFmtId="0" fontId="31" fillId="0" borderId="0" xfId="0" applyFont="1" applyAlignment="1">
      <alignment vertical="center"/>
    </xf>
    <xf numFmtId="1" fontId="38" fillId="4" borderId="4" xfId="0" applyNumberFormat="1" applyFont="1" applyFill="1" applyBorder="1" applyAlignment="1">
      <alignment horizontal="center" vertical="center"/>
    </xf>
    <xf numFmtId="10" fontId="31" fillId="5" borderId="0" xfId="0" applyNumberFormat="1" applyFont="1" applyFill="1"/>
    <xf numFmtId="1" fontId="31" fillId="0" borderId="0" xfId="0" applyNumberFormat="1" applyFont="1"/>
    <xf numFmtId="0" fontId="34" fillId="4" borderId="4" xfId="0" applyFont="1" applyFill="1" applyBorder="1" applyAlignment="1">
      <alignment horizontal="center" vertical="center" wrapText="1"/>
    </xf>
    <xf numFmtId="9" fontId="33" fillId="7" borderId="4" xfId="0" applyNumberFormat="1" applyFont="1" applyFill="1" applyBorder="1" applyAlignment="1">
      <alignment horizontal="center" vertical="center"/>
    </xf>
    <xf numFmtId="0" fontId="32" fillId="0" borderId="0" xfId="0" applyFont="1" applyAlignment="1">
      <alignment vertical="center"/>
    </xf>
    <xf numFmtId="10" fontId="39" fillId="6" borderId="4" xfId="0" applyNumberFormat="1" applyFont="1" applyFill="1" applyBorder="1" applyAlignment="1">
      <alignment horizontal="center" vertical="center"/>
    </xf>
    <xf numFmtId="0" fontId="34" fillId="12" borderId="4" xfId="0" applyFont="1" applyFill="1" applyBorder="1" applyAlignment="1">
      <alignment horizontal="center" vertical="center" wrapText="1"/>
    </xf>
    <xf numFmtId="9" fontId="33" fillId="12" borderId="4" xfId="0" applyNumberFormat="1" applyFont="1" applyFill="1" applyBorder="1" applyAlignment="1">
      <alignment horizontal="center" vertical="center"/>
    </xf>
    <xf numFmtId="9" fontId="33" fillId="12" borderId="17" xfId="0" applyNumberFormat="1" applyFont="1" applyFill="1" applyBorder="1" applyAlignment="1">
      <alignment horizontal="center" vertical="center"/>
    </xf>
    <xf numFmtId="0" fontId="34" fillId="0" borderId="0" xfId="0" applyFont="1" applyAlignment="1">
      <alignment horizontal="right" wrapText="1"/>
    </xf>
    <xf numFmtId="0" fontId="40" fillId="0" borderId="0" xfId="0" applyFont="1"/>
    <xf numFmtId="0" fontId="40" fillId="0" borderId="0" xfId="0" applyFont="1" applyAlignment="1">
      <alignment wrapText="1"/>
    </xf>
    <xf numFmtId="0" fontId="40" fillId="5" borderId="0" xfId="0" applyFont="1" applyFill="1"/>
    <xf numFmtId="0" fontId="32" fillId="0" borderId="4" xfId="0" applyFont="1" applyBorder="1" applyAlignment="1">
      <alignment horizontal="center" vertical="center" wrapText="1"/>
    </xf>
    <xf numFmtId="0" fontId="33" fillId="3" borderId="4" xfId="0" applyFont="1" applyFill="1" applyBorder="1" applyAlignment="1">
      <alignment horizontal="center" textRotation="55" wrapText="1"/>
    </xf>
    <xf numFmtId="0" fontId="33" fillId="0" borderId="4" xfId="0" applyFont="1" applyBorder="1" applyAlignment="1">
      <alignment horizontal="center" textRotation="55" wrapText="1"/>
    </xf>
    <xf numFmtId="0" fontId="33" fillId="0" borderId="4" xfId="0" applyFont="1" applyBorder="1" applyAlignment="1">
      <alignment horizontal="center" wrapText="1"/>
    </xf>
    <xf numFmtId="0" fontId="33" fillId="4" borderId="17" xfId="0" applyFont="1" applyFill="1" applyBorder="1" applyAlignment="1">
      <alignment horizontal="center" vertical="center" wrapText="1"/>
    </xf>
    <xf numFmtId="0" fontId="33" fillId="4" borderId="4" xfId="0" applyFont="1" applyFill="1" applyBorder="1" applyAlignment="1">
      <alignment horizontal="center" vertical="center" wrapText="1"/>
    </xf>
    <xf numFmtId="0" fontId="31" fillId="3" borderId="0" xfId="0" applyFont="1" applyFill="1"/>
    <xf numFmtId="0" fontId="36" fillId="3" borderId="0" xfId="0" applyFont="1" applyFill="1" applyAlignment="1">
      <alignment wrapText="1"/>
    </xf>
    <xf numFmtId="0" fontId="42" fillId="0" borderId="4" xfId="0" applyFont="1" applyBorder="1" applyAlignment="1">
      <alignment horizontal="left" vertical="top"/>
    </xf>
    <xf numFmtId="1" fontId="38" fillId="2" borderId="17" xfId="0" applyNumberFormat="1" applyFont="1" applyFill="1" applyBorder="1" applyAlignment="1">
      <alignment horizontal="center" vertical="center"/>
    </xf>
    <xf numFmtId="1" fontId="38" fillId="0" borderId="4" xfId="0" applyNumberFormat="1" applyFont="1" applyBorder="1" applyAlignment="1">
      <alignment horizontal="center" vertical="center"/>
    </xf>
    <xf numFmtId="0" fontId="31" fillId="5" borderId="0" xfId="0" applyFont="1" applyFill="1" applyAlignment="1">
      <alignment vertical="center"/>
    </xf>
    <xf numFmtId="0" fontId="40" fillId="5" borderId="0" xfId="0" applyFont="1" applyFill="1" applyAlignment="1">
      <alignment wrapText="1"/>
    </xf>
    <xf numFmtId="0" fontId="35" fillId="21" borderId="4" xfId="0" applyFont="1" applyFill="1" applyBorder="1" applyAlignment="1">
      <alignment horizontal="center" vertical="center" wrapText="1"/>
    </xf>
    <xf numFmtId="0" fontId="36" fillId="21" borderId="4" xfId="0" applyFont="1" applyFill="1" applyBorder="1" applyAlignment="1">
      <alignment horizontal="center" wrapText="1"/>
    </xf>
    <xf numFmtId="0" fontId="44" fillId="13" borderId="0" xfId="0" applyFont="1" applyFill="1" applyAlignment="1">
      <alignment horizontal="left" vertical="top"/>
    </xf>
    <xf numFmtId="0" fontId="44" fillId="0" borderId="0" xfId="0" applyFont="1" applyAlignment="1">
      <alignment horizontal="left" vertical="top"/>
    </xf>
    <xf numFmtId="0" fontId="46" fillId="13" borderId="0" xfId="0" applyFont="1" applyFill="1" applyAlignment="1">
      <alignment horizontal="left" vertical="top"/>
    </xf>
    <xf numFmtId="0" fontId="46" fillId="0" borderId="0" xfId="0" applyFont="1" applyAlignment="1">
      <alignment horizontal="left" vertical="top"/>
    </xf>
    <xf numFmtId="0" fontId="46" fillId="13" borderId="0" xfId="0" applyFont="1" applyFill="1"/>
    <xf numFmtId="0" fontId="48" fillId="0" borderId="0" xfId="0" applyFont="1" applyAlignment="1">
      <alignment horizontal="left" vertical="top"/>
    </xf>
    <xf numFmtId="0" fontId="37" fillId="0" borderId="5" xfId="0" applyFont="1" applyBorder="1" applyAlignment="1">
      <alignment horizontal="left" vertical="top" wrapText="1"/>
    </xf>
    <xf numFmtId="0" fontId="37" fillId="0" borderId="6" xfId="0" applyFont="1" applyBorder="1" applyAlignment="1">
      <alignment horizontal="left" vertical="top"/>
    </xf>
    <xf numFmtId="0" fontId="37" fillId="0" borderId="6" xfId="0" applyFont="1" applyBorder="1" applyAlignment="1">
      <alignment horizontal="center" vertical="top" wrapText="1"/>
    </xf>
    <xf numFmtId="0" fontId="37" fillId="0" borderId="7" xfId="0" applyFont="1" applyBorder="1" applyAlignment="1">
      <alignment horizontal="left" vertical="top" wrapText="1"/>
    </xf>
    <xf numFmtId="0" fontId="37" fillId="0" borderId="0" xfId="0" applyFont="1" applyAlignment="1">
      <alignment horizontal="left" vertical="top"/>
    </xf>
    <xf numFmtId="0" fontId="37" fillId="0" borderId="8" xfId="0" applyFont="1" applyBorder="1" applyAlignment="1">
      <alignment horizontal="left" vertical="top"/>
    </xf>
    <xf numFmtId="0" fontId="37" fillId="0" borderId="4" xfId="0" applyFont="1" applyBorder="1" applyAlignment="1">
      <alignment horizontal="left" vertical="top"/>
    </xf>
    <xf numFmtId="1" fontId="37" fillId="0" borderId="4" xfId="0" applyNumberFormat="1" applyFont="1" applyBorder="1" applyAlignment="1">
      <alignment horizontal="center" vertical="top"/>
    </xf>
    <xf numFmtId="0" fontId="37" fillId="0" borderId="9" xfId="0" applyFont="1" applyBorder="1" applyAlignment="1">
      <alignment horizontal="left" vertical="top" wrapText="1"/>
    </xf>
    <xf numFmtId="0" fontId="37" fillId="0" borderId="4" xfId="0" applyFont="1" applyBorder="1" applyAlignment="1">
      <alignment horizontal="left" vertical="top" wrapText="1"/>
    </xf>
    <xf numFmtId="10" fontId="31" fillId="0" borderId="21" xfId="0" applyNumberFormat="1" applyFont="1" applyBorder="1" applyAlignment="1">
      <alignment horizontal="center" vertical="top"/>
    </xf>
    <xf numFmtId="0" fontId="37" fillId="0" borderId="0" xfId="0" applyFont="1" applyAlignment="1">
      <alignment horizontal="left" vertical="top" wrapText="1"/>
    </xf>
    <xf numFmtId="0" fontId="46" fillId="13" borderId="0" xfId="0" applyFont="1" applyFill="1" applyAlignment="1">
      <alignment horizontal="center" vertical="top"/>
    </xf>
    <xf numFmtId="0" fontId="46" fillId="13" borderId="0" xfId="0" applyFont="1" applyFill="1" applyAlignment="1">
      <alignment horizontal="left" vertical="top" wrapText="1"/>
    </xf>
    <xf numFmtId="0" fontId="46" fillId="0" borderId="0" xfId="0" applyFont="1" applyAlignment="1">
      <alignment horizontal="center" vertical="top"/>
    </xf>
    <xf numFmtId="0" fontId="46" fillId="0" borderId="0" xfId="0" applyFont="1" applyAlignment="1">
      <alignment horizontal="left" vertical="top" wrapText="1"/>
    </xf>
    <xf numFmtId="0" fontId="7" fillId="0" borderId="0" xfId="0" applyFont="1" applyAlignment="1">
      <alignment horizontal="center"/>
    </xf>
    <xf numFmtId="0" fontId="7" fillId="0" borderId="4" xfId="0" applyFont="1" applyBorder="1"/>
    <xf numFmtId="0" fontId="52" fillId="13" borderId="4" xfId="0" applyFont="1" applyFill="1" applyBorder="1" applyAlignment="1">
      <alignment vertical="center" wrapText="1"/>
    </xf>
    <xf numFmtId="0" fontId="52" fillId="0" borderId="4" xfId="0" applyFont="1" applyBorder="1" applyAlignment="1">
      <alignment vertical="center" wrapText="1"/>
    </xf>
    <xf numFmtId="0" fontId="52" fillId="10" borderId="4" xfId="0" applyFont="1" applyFill="1" applyBorder="1" applyAlignment="1">
      <alignment vertical="center" wrapText="1"/>
    </xf>
    <xf numFmtId="14" fontId="7" fillId="0" borderId="4" xfId="0" applyNumberFormat="1" applyFont="1" applyBorder="1"/>
    <xf numFmtId="0" fontId="53" fillId="0" borderId="4" xfId="0" applyFont="1" applyBorder="1"/>
    <xf numFmtId="0" fontId="14" fillId="0" borderId="4" xfId="0" applyFont="1" applyBorder="1"/>
    <xf numFmtId="0" fontId="54" fillId="20" borderId="4" xfId="0" applyFont="1" applyFill="1" applyBorder="1" applyAlignment="1">
      <alignment horizontal="center" vertical="center" wrapText="1"/>
    </xf>
    <xf numFmtId="0" fontId="52" fillId="9" borderId="4" xfId="0" applyFont="1" applyFill="1" applyBorder="1" applyAlignment="1">
      <alignment vertical="center" wrapText="1"/>
    </xf>
    <xf numFmtId="0" fontId="14" fillId="0" borderId="0" xfId="0" applyFont="1"/>
    <xf numFmtId="0" fontId="7" fillId="0" borderId="0" xfId="0" applyFont="1" applyAlignment="1">
      <alignment horizontal="center" vertical="center"/>
    </xf>
    <xf numFmtId="0" fontId="7" fillId="0" borderId="4" xfId="0" applyFont="1" applyBorder="1" applyAlignment="1">
      <alignment wrapText="1"/>
    </xf>
    <xf numFmtId="0" fontId="7" fillId="0" borderId="0" xfId="0" applyFont="1" applyAlignment="1">
      <alignment wrapText="1"/>
    </xf>
    <xf numFmtId="0" fontId="7" fillId="0" borderId="23" xfId="0" applyFont="1" applyBorder="1" applyAlignment="1">
      <alignment horizontal="center" wrapText="1"/>
    </xf>
    <xf numFmtId="0" fontId="7" fillId="0" borderId="0" xfId="0" applyFont="1" applyAlignment="1">
      <alignment horizontal="center" wrapText="1"/>
    </xf>
    <xf numFmtId="0" fontId="7" fillId="13" borderId="4" xfId="0" applyFont="1" applyFill="1" applyBorder="1" applyAlignment="1">
      <alignment horizontal="center" vertical="center" wrapText="1"/>
    </xf>
    <xf numFmtId="0" fontId="7" fillId="13" borderId="4" xfId="0" applyFont="1" applyFill="1" applyBorder="1" applyAlignment="1">
      <alignment horizontal="center" vertical="center"/>
    </xf>
    <xf numFmtId="0" fontId="7" fillId="8" borderId="4" xfId="0" applyFont="1" applyFill="1" applyBorder="1" applyAlignment="1">
      <alignment horizontal="center" vertical="center" wrapText="1"/>
    </xf>
    <xf numFmtId="0" fontId="14" fillId="13" borderId="4" xfId="0" applyFont="1" applyFill="1" applyBorder="1" applyAlignment="1">
      <alignment horizontal="center" vertical="center" wrapText="1"/>
    </xf>
    <xf numFmtId="0" fontId="59" fillId="17" borderId="4" xfId="0" applyFont="1" applyFill="1" applyBorder="1" applyAlignment="1">
      <alignment vertical="center"/>
    </xf>
    <xf numFmtId="0" fontId="59" fillId="17" borderId="4" xfId="0" applyFont="1" applyFill="1" applyBorder="1" applyAlignment="1">
      <alignment vertical="center" wrapText="1"/>
    </xf>
    <xf numFmtId="0" fontId="59" fillId="18" borderId="4" xfId="0" applyFont="1" applyFill="1" applyBorder="1" applyAlignment="1">
      <alignment vertical="center"/>
    </xf>
    <xf numFmtId="0" fontId="60" fillId="14" borderId="4" xfId="0" applyFont="1" applyFill="1" applyBorder="1" applyAlignment="1">
      <alignment horizontal="left" vertical="center" wrapText="1"/>
    </xf>
    <xf numFmtId="0" fontId="7" fillId="13" borderId="4" xfId="0" applyFont="1" applyFill="1" applyBorder="1" applyAlignment="1">
      <alignment horizontal="left" vertical="center"/>
    </xf>
    <xf numFmtId="0" fontId="7" fillId="13" borderId="4" xfId="0" applyFont="1" applyFill="1" applyBorder="1" applyAlignment="1">
      <alignment horizontal="left" vertical="center" wrapText="1"/>
    </xf>
    <xf numFmtId="0" fontId="17" fillId="0" borderId="18" xfId="0" applyFont="1" applyBorder="1" applyAlignment="1">
      <alignment horizontal="left" vertical="top" wrapText="1"/>
    </xf>
    <xf numFmtId="0" fontId="7" fillId="0" borderId="18" xfId="0" applyFont="1" applyBorder="1"/>
    <xf numFmtId="0" fontId="61" fillId="0" borderId="4" xfId="3" applyFont="1" applyBorder="1" applyAlignment="1">
      <alignment horizontal="left" vertical="top" wrapText="1"/>
    </xf>
    <xf numFmtId="0" fontId="7" fillId="0" borderId="18" xfId="0" applyFont="1" applyBorder="1" applyAlignment="1">
      <alignment vertical="center" wrapText="1"/>
    </xf>
    <xf numFmtId="0" fontId="17" fillId="0" borderId="4" xfId="0" applyFont="1" applyBorder="1" applyAlignment="1">
      <alignment horizontal="left" vertical="top" wrapText="1"/>
    </xf>
    <xf numFmtId="0" fontId="17" fillId="0" borderId="4" xfId="0" applyFont="1" applyBorder="1" applyAlignment="1">
      <alignment vertical="top" wrapText="1"/>
    </xf>
    <xf numFmtId="0" fontId="58" fillId="0" borderId="0" xfId="0" applyFont="1"/>
    <xf numFmtId="0" fontId="18" fillId="14" borderId="4" xfId="0" applyFont="1" applyFill="1" applyBorder="1" applyAlignment="1">
      <alignment vertical="center" wrapText="1"/>
    </xf>
    <xf numFmtId="0" fontId="7" fillId="0" borderId="4" xfId="0" applyFont="1" applyBorder="1" applyAlignment="1">
      <alignment horizontal="center" vertical="center" wrapText="1"/>
    </xf>
    <xf numFmtId="0" fontId="7" fillId="0" borderId="4" xfId="0" applyFont="1" applyBorder="1" applyAlignment="1">
      <alignment vertical="center" wrapText="1"/>
    </xf>
    <xf numFmtId="164" fontId="7" fillId="0" borderId="4" xfId="0" applyNumberFormat="1" applyFont="1" applyBorder="1" applyAlignment="1">
      <alignment vertical="center" wrapText="1"/>
    </xf>
    <xf numFmtId="0" fontId="7" fillId="17" borderId="0" xfId="0" applyFont="1" applyFill="1"/>
    <xf numFmtId="0" fontId="61" fillId="0" borderId="0" xfId="4" applyFont="1" applyAlignment="1" applyProtection="1">
      <alignment wrapText="1"/>
      <protection locked="0"/>
    </xf>
    <xf numFmtId="165" fontId="61" fillId="18" borderId="4" xfId="4" applyNumberFormat="1" applyFont="1" applyFill="1" applyBorder="1" applyAlignment="1">
      <alignment horizontal="center" vertical="center" wrapText="1"/>
    </xf>
    <xf numFmtId="0" fontId="9" fillId="0" borderId="0" xfId="4" applyFont="1" applyAlignment="1" applyProtection="1">
      <alignment horizontal="center" vertical="center"/>
      <protection locked="0"/>
    </xf>
    <xf numFmtId="0" fontId="61" fillId="0" borderId="0" xfId="4" applyFont="1" applyAlignment="1" applyProtection="1">
      <alignment horizontal="center" vertical="center"/>
      <protection locked="0"/>
    </xf>
    <xf numFmtId="0" fontId="61" fillId="0" borderId="0" xfId="4" applyFont="1" applyAlignment="1" applyProtection="1">
      <alignment horizontal="center" vertical="center" wrapText="1"/>
      <protection locked="0"/>
    </xf>
    <xf numFmtId="0" fontId="63" fillId="0" borderId="0" xfId="4" applyFont="1" applyAlignment="1" applyProtection="1">
      <alignment horizontal="center" vertical="center"/>
      <protection locked="0"/>
    </xf>
    <xf numFmtId="0" fontId="63" fillId="0" borderId="0" xfId="4" applyFont="1" applyAlignment="1" applyProtection="1">
      <alignment horizontal="center" vertical="center" wrapText="1"/>
      <protection locked="0"/>
    </xf>
    <xf numFmtId="165" fontId="12" fillId="21" borderId="4" xfId="4" applyNumberFormat="1" applyFont="1" applyFill="1" applyBorder="1" applyAlignment="1">
      <alignment horizontal="center" vertical="center" wrapText="1"/>
    </xf>
    <xf numFmtId="165" fontId="12" fillId="20" borderId="4" xfId="4" applyNumberFormat="1"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12" xfId="0" applyFont="1" applyFill="1" applyBorder="1" applyAlignment="1">
      <alignment horizontal="center" vertical="top" wrapText="1"/>
    </xf>
    <xf numFmtId="0" fontId="65" fillId="14" borderId="4" xfId="0" applyFont="1" applyFill="1" applyBorder="1" applyAlignment="1">
      <alignment vertical="top" wrapText="1"/>
    </xf>
    <xf numFmtId="0" fontId="65" fillId="15" borderId="4" xfId="0" applyFont="1" applyFill="1" applyBorder="1" applyAlignment="1">
      <alignment horizontal="left" vertical="top" wrapText="1"/>
    </xf>
    <xf numFmtId="0" fontId="65" fillId="14" borderId="4" xfId="0" applyFont="1" applyFill="1" applyBorder="1" applyAlignment="1">
      <alignment horizontal="left" vertical="top" wrapText="1"/>
    </xf>
    <xf numFmtId="0" fontId="65" fillId="16" borderId="4" xfId="0" applyFont="1" applyFill="1" applyBorder="1" applyAlignment="1">
      <alignment vertical="top" wrapText="1"/>
    </xf>
    <xf numFmtId="0" fontId="35" fillId="13" borderId="0" xfId="0" applyFont="1" applyFill="1" applyAlignment="1">
      <alignment vertical="top"/>
    </xf>
    <xf numFmtId="0" fontId="35" fillId="13" borderId="0" xfId="0" applyFont="1" applyFill="1" applyAlignment="1">
      <alignment horizontal="left" vertical="top"/>
    </xf>
    <xf numFmtId="0" fontId="46" fillId="0" borderId="0" xfId="0" applyFont="1"/>
    <xf numFmtId="0" fontId="66" fillId="0" borderId="4" xfId="0" applyFont="1" applyBorder="1" applyAlignment="1" applyProtection="1">
      <alignment horizontal="left" vertical="top" wrapText="1"/>
      <protection locked="0"/>
    </xf>
    <xf numFmtId="0" fontId="31" fillId="0" borderId="4" xfId="0" applyFont="1" applyBorder="1" applyAlignment="1" applyProtection="1">
      <alignment horizontal="center" vertical="top" wrapText="1"/>
      <protection locked="0"/>
    </xf>
    <xf numFmtId="0" fontId="34" fillId="13" borderId="0" xfId="0" applyFont="1" applyFill="1" applyAlignment="1">
      <alignment horizontal="center" vertical="top" wrapText="1"/>
    </xf>
    <xf numFmtId="0" fontId="67" fillId="0" borderId="4" xfId="3" applyFont="1" applyBorder="1" applyAlignment="1">
      <alignment horizontal="left" vertical="top" wrapText="1"/>
    </xf>
    <xf numFmtId="164" fontId="37" fillId="0" borderId="4" xfId="0" applyNumberFormat="1" applyFont="1" applyBorder="1" applyAlignment="1">
      <alignment horizontal="center" vertical="top" wrapText="1"/>
    </xf>
    <xf numFmtId="14" fontId="37" fillId="0" borderId="10" xfId="0" applyNumberFormat="1" applyFont="1" applyBorder="1" applyAlignment="1">
      <alignment horizontal="center" vertical="top" wrapText="1"/>
    </xf>
    <xf numFmtId="1" fontId="32" fillId="0" borderId="10" xfId="0" applyNumberFormat="1" applyFont="1" applyBorder="1" applyAlignment="1">
      <alignment horizontal="center" vertical="top"/>
    </xf>
    <xf numFmtId="164" fontId="37" fillId="0" borderId="4" xfId="0" applyNumberFormat="1" applyFont="1" applyBorder="1" applyAlignment="1">
      <alignment horizontal="center" vertical="top"/>
    </xf>
    <xf numFmtId="164" fontId="68" fillId="0" borderId="4" xfId="0" applyNumberFormat="1" applyFont="1" applyBorder="1" applyAlignment="1">
      <alignment horizontal="center" vertical="top"/>
    </xf>
    <xf numFmtId="14" fontId="68" fillId="0" borderId="10" xfId="0" applyNumberFormat="1" applyFont="1" applyBorder="1" applyAlignment="1">
      <alignment horizontal="center" vertical="top" wrapText="1"/>
    </xf>
    <xf numFmtId="0" fontId="64" fillId="0" borderId="4" xfId="0" applyFont="1" applyBorder="1" applyAlignment="1" applyProtection="1">
      <alignment horizontal="left" vertical="top" wrapText="1"/>
      <protection locked="0"/>
    </xf>
    <xf numFmtId="16" fontId="37" fillId="0" borderId="10" xfId="0" applyNumberFormat="1" applyFont="1" applyBorder="1" applyAlignment="1">
      <alignment horizontal="center" vertical="top" wrapText="1"/>
    </xf>
    <xf numFmtId="0" fontId="69" fillId="0" borderId="4" xfId="0" applyFont="1" applyBorder="1" applyAlignment="1" applyProtection="1">
      <alignment horizontal="left" vertical="top" wrapText="1"/>
      <protection locked="0"/>
    </xf>
    <xf numFmtId="0" fontId="66" fillId="0" borderId="4" xfId="0" applyFont="1" applyBorder="1" applyAlignment="1" applyProtection="1">
      <alignment vertical="top" wrapText="1"/>
      <protection locked="0"/>
    </xf>
    <xf numFmtId="0" fontId="66" fillId="0" borderId="4" xfId="0" applyFont="1" applyBorder="1" applyAlignment="1" applyProtection="1">
      <alignment horizontal="center" vertical="top" wrapText="1"/>
      <protection locked="0"/>
    </xf>
    <xf numFmtId="0" fontId="31" fillId="0" borderId="4" xfId="0" applyFont="1" applyBorder="1" applyAlignment="1" applyProtection="1">
      <alignment vertical="top" wrapText="1"/>
      <protection locked="0"/>
    </xf>
    <xf numFmtId="0" fontId="31" fillId="0" borderId="4" xfId="0" applyFont="1" applyBorder="1" applyAlignment="1" applyProtection="1">
      <alignment horizontal="center" vertical="top"/>
      <protection locked="0"/>
    </xf>
    <xf numFmtId="0" fontId="66" fillId="0" borderId="4" xfId="0" applyFont="1" applyBorder="1" applyAlignment="1" applyProtection="1">
      <alignment horizontal="left" vertical="top"/>
      <protection locked="0"/>
    </xf>
    <xf numFmtId="16" fontId="37" fillId="0" borderId="4" xfId="0" applyNumberFormat="1" applyFont="1" applyBorder="1" applyAlignment="1">
      <alignment horizontal="center" vertical="top" wrapText="1"/>
    </xf>
    <xf numFmtId="0" fontId="34" fillId="13" borderId="19" xfId="0" applyFont="1" applyFill="1" applyBorder="1" applyAlignment="1">
      <alignment horizontal="center" vertical="top" wrapText="1"/>
    </xf>
    <xf numFmtId="0" fontId="31" fillId="0" borderId="0" xfId="0" applyFont="1" applyAlignment="1">
      <alignment horizontal="center" vertical="top"/>
    </xf>
    <xf numFmtId="0" fontId="64" fillId="24" borderId="20" xfId="0" applyFont="1" applyFill="1" applyBorder="1" applyAlignment="1">
      <alignment horizontal="center" vertical="top"/>
    </xf>
    <xf numFmtId="0" fontId="64" fillId="24" borderId="17" xfId="0" applyFont="1" applyFill="1" applyBorder="1" applyAlignment="1">
      <alignment horizontal="center" vertical="top"/>
    </xf>
    <xf numFmtId="0" fontId="70" fillId="21" borderId="6" xfId="0" applyFont="1" applyFill="1" applyBorder="1" applyAlignment="1">
      <alignment horizontal="center" vertical="center" wrapText="1"/>
    </xf>
    <xf numFmtId="164" fontId="70" fillId="21" borderId="6" xfId="0" applyNumberFormat="1" applyFont="1" applyFill="1" applyBorder="1" applyAlignment="1">
      <alignment horizontal="center" vertical="center" wrapText="1"/>
    </xf>
    <xf numFmtId="0" fontId="35" fillId="21" borderId="6" xfId="0" applyFont="1" applyFill="1" applyBorder="1" applyAlignment="1">
      <alignment horizontal="center" vertical="center" wrapText="1"/>
    </xf>
    <xf numFmtId="0" fontId="18" fillId="14" borderId="22" xfId="0" applyFont="1" applyFill="1" applyBorder="1" applyAlignment="1">
      <alignment vertical="center" wrapText="1"/>
    </xf>
    <xf numFmtId="0" fontId="7" fillId="0" borderId="18" xfId="0" applyFont="1" applyBorder="1" applyAlignment="1">
      <alignment horizontal="center" vertical="center" wrapText="1"/>
    </xf>
    <xf numFmtId="0" fontId="7" fillId="13" borderId="4" xfId="0" applyFont="1" applyFill="1" applyBorder="1" applyAlignment="1">
      <alignment vertical="center"/>
    </xf>
    <xf numFmtId="0" fontId="7" fillId="13" borderId="4" xfId="0" applyFont="1" applyFill="1" applyBorder="1" applyAlignment="1">
      <alignment vertical="center" wrapText="1"/>
    </xf>
    <xf numFmtId="14" fontId="72" fillId="0" borderId="0" xfId="3" applyNumberFormat="1" applyFont="1" applyAlignment="1">
      <alignment horizontal="center" vertical="center" wrapText="1"/>
    </xf>
    <xf numFmtId="0" fontId="72" fillId="0" borderId="0" xfId="3" applyFont="1" applyAlignment="1">
      <alignment vertical="center" wrapText="1"/>
    </xf>
    <xf numFmtId="166" fontId="72" fillId="0" borderId="0" xfId="3" applyNumberFormat="1" applyFont="1" applyAlignment="1">
      <alignment horizontal="center" vertical="center" wrapText="1"/>
    </xf>
    <xf numFmtId="0" fontId="72" fillId="0" borderId="0" xfId="3" applyFont="1" applyAlignment="1">
      <alignment horizontal="center" vertical="center" wrapText="1"/>
    </xf>
    <xf numFmtId="2" fontId="72" fillId="0" borderId="0" xfId="3" applyNumberFormat="1" applyFont="1" applyAlignment="1">
      <alignment horizontal="center" vertical="center" wrapText="1"/>
    </xf>
    <xf numFmtId="0" fontId="73" fillId="0" borderId="0" xfId="3" applyFont="1"/>
    <xf numFmtId="14" fontId="73" fillId="0" borderId="0" xfId="3" applyNumberFormat="1" applyFont="1" applyAlignment="1">
      <alignment vertical="center" wrapText="1"/>
    </xf>
    <xf numFmtId="0" fontId="20" fillId="3" borderId="0" xfId="6" applyFont="1" applyFill="1" applyAlignment="1">
      <alignment horizontal="left" vertical="top" wrapText="1"/>
    </xf>
    <xf numFmtId="0" fontId="20" fillId="3" borderId="0" xfId="6" applyFont="1" applyFill="1" applyAlignment="1">
      <alignment horizontal="left" vertical="top"/>
    </xf>
    <xf numFmtId="0" fontId="10" fillId="3" borderId="1" xfId="6" applyFont="1" applyFill="1" applyBorder="1" applyAlignment="1">
      <alignment horizontal="center" vertical="center" wrapText="1"/>
    </xf>
    <xf numFmtId="0" fontId="10" fillId="3" borderId="2" xfId="6" applyFont="1" applyFill="1" applyBorder="1" applyAlignment="1">
      <alignment horizontal="center" vertical="center" wrapText="1"/>
    </xf>
    <xf numFmtId="0" fontId="10" fillId="3" borderId="3" xfId="6" applyFont="1" applyFill="1" applyBorder="1" applyAlignment="1">
      <alignment horizontal="center" vertical="center" wrapText="1"/>
    </xf>
    <xf numFmtId="0" fontId="27" fillId="3" borderId="11" xfId="6" applyFont="1" applyFill="1" applyBorder="1" applyAlignment="1">
      <alignment horizontal="center" vertical="center"/>
    </xf>
    <xf numFmtId="14" fontId="15" fillId="0" borderId="0" xfId="3" applyNumberFormat="1" applyFont="1" applyAlignment="1">
      <alignment vertical="center" wrapText="1"/>
    </xf>
    <xf numFmtId="0" fontId="16" fillId="0" borderId="0" xfId="3" applyFont="1"/>
    <xf numFmtId="14" fontId="13" fillId="0" borderId="0" xfId="3" applyNumberFormat="1" applyFont="1" applyAlignment="1">
      <alignment vertical="center" wrapText="1"/>
    </xf>
    <xf numFmtId="0" fontId="13" fillId="11" borderId="0" xfId="3" applyFont="1" applyFill="1" applyAlignment="1">
      <alignment horizontal="left" vertical="top" wrapText="1"/>
    </xf>
    <xf numFmtId="0" fontId="30" fillId="20" borderId="0" xfId="0" applyFont="1" applyFill="1" applyAlignment="1">
      <alignment horizontal="center"/>
    </xf>
    <xf numFmtId="0" fontId="41" fillId="20" borderId="0" xfId="0" applyFont="1" applyFill="1" applyAlignment="1">
      <alignment horizontal="center"/>
    </xf>
    <xf numFmtId="0" fontId="43" fillId="20" borderId="14" xfId="0" applyFont="1" applyFill="1" applyBorder="1" applyAlignment="1">
      <alignment horizontal="center" vertical="center"/>
    </xf>
    <xf numFmtId="0" fontId="43" fillId="20" borderId="12" xfId="0" applyFont="1" applyFill="1" applyBorder="1" applyAlignment="1">
      <alignment horizontal="center" vertical="center"/>
    </xf>
    <xf numFmtId="0" fontId="43" fillId="20" borderId="13" xfId="0" applyFont="1" applyFill="1" applyBorder="1" applyAlignment="1">
      <alignment horizontal="center" vertical="center"/>
    </xf>
    <xf numFmtId="0" fontId="47" fillId="20" borderId="1" xfId="0" applyFont="1" applyFill="1" applyBorder="1" applyAlignment="1">
      <alignment horizontal="left" vertical="top"/>
    </xf>
    <xf numFmtId="0" fontId="47" fillId="20" borderId="2" xfId="0" applyFont="1" applyFill="1" applyBorder="1" applyAlignment="1">
      <alignment horizontal="left" vertical="top"/>
    </xf>
    <xf numFmtId="0" fontId="47" fillId="20" borderId="3" xfId="0" applyFont="1" applyFill="1" applyBorder="1" applyAlignment="1">
      <alignment horizontal="left" vertical="top"/>
    </xf>
    <xf numFmtId="10" fontId="45" fillId="13" borderId="15" xfId="1" applyNumberFormat="1" applyFont="1" applyFill="1" applyBorder="1" applyAlignment="1">
      <alignment horizontal="center" vertical="center"/>
    </xf>
    <xf numFmtId="10" fontId="45" fillId="13" borderId="11" xfId="1" applyNumberFormat="1" applyFont="1" applyFill="1" applyBorder="1" applyAlignment="1">
      <alignment horizontal="center" vertical="center"/>
    </xf>
    <xf numFmtId="10" fontId="45" fillId="13" borderId="16" xfId="1" applyNumberFormat="1" applyFont="1" applyFill="1" applyBorder="1" applyAlignment="1">
      <alignment horizontal="center" vertical="center"/>
    </xf>
    <xf numFmtId="0" fontId="49" fillId="13" borderId="0" xfId="0" applyFont="1" applyFill="1" applyAlignment="1">
      <alignment horizontal="center"/>
    </xf>
    <xf numFmtId="0" fontId="50" fillId="20" borderId="4" xfId="0" applyFont="1" applyFill="1" applyBorder="1" applyAlignment="1">
      <alignment horizontal="center" vertical="center"/>
    </xf>
    <xf numFmtId="0" fontId="54" fillId="20" borderId="4" xfId="0" applyFont="1" applyFill="1" applyBorder="1" applyAlignment="1">
      <alignment horizontal="center" vertical="center" wrapText="1"/>
    </xf>
    <xf numFmtId="0" fontId="51" fillId="22" borderId="4" xfId="0" applyFont="1" applyFill="1" applyBorder="1" applyAlignment="1">
      <alignment horizontal="center" vertical="center" wrapText="1"/>
    </xf>
    <xf numFmtId="0" fontId="54" fillId="20" borderId="4" xfId="0" applyFont="1" applyFill="1" applyBorder="1" applyAlignment="1">
      <alignment horizontal="center"/>
    </xf>
    <xf numFmtId="0" fontId="51" fillId="20" borderId="23" xfId="0" applyFont="1" applyFill="1" applyBorder="1" applyAlignment="1">
      <alignment horizontal="center" vertical="center" wrapText="1"/>
    </xf>
    <xf numFmtId="0" fontId="51" fillId="20" borderId="0" xfId="0" applyFont="1" applyFill="1" applyAlignment="1">
      <alignment horizontal="center" vertical="center" wrapText="1"/>
    </xf>
    <xf numFmtId="0" fontId="19" fillId="0" borderId="0" xfId="0" applyFont="1" applyAlignment="1">
      <alignment vertical="top" wrapText="1"/>
    </xf>
    <xf numFmtId="0" fontId="7" fillId="0" borderId="0" xfId="0" applyFont="1" applyAlignment="1">
      <alignment vertical="top" wrapText="1"/>
    </xf>
    <xf numFmtId="0" fontId="7" fillId="13" borderId="0" xfId="0" applyFont="1" applyFill="1" applyAlignment="1">
      <alignment horizontal="left" vertical="top" wrapText="1"/>
    </xf>
    <xf numFmtId="0" fontId="49" fillId="19" borderId="19" xfId="0" applyFont="1" applyFill="1" applyBorder="1" applyAlignment="1">
      <alignment horizontal="center"/>
    </xf>
    <xf numFmtId="0" fontId="56" fillId="23" borderId="4" xfId="0" applyFont="1" applyFill="1" applyBorder="1" applyAlignment="1">
      <alignment horizontal="center" vertical="center" wrapText="1"/>
    </xf>
    <xf numFmtId="0" fontId="57" fillId="0" borderId="4" xfId="0" applyFont="1" applyBorder="1" applyAlignment="1">
      <alignment horizontal="left" vertical="top" wrapText="1"/>
    </xf>
    <xf numFmtId="0" fontId="49" fillId="5" borderId="4" xfId="0" applyFont="1" applyFill="1" applyBorder="1" applyAlignment="1">
      <alignment horizontal="center"/>
    </xf>
    <xf numFmtId="0" fontId="51" fillId="20" borderId="4" xfId="0" applyFont="1" applyFill="1" applyBorder="1" applyAlignment="1">
      <alignment horizontal="center" vertical="center" wrapText="1"/>
    </xf>
    <xf numFmtId="0" fontId="57" fillId="0" borderId="24" xfId="0" applyFont="1" applyBorder="1" applyAlignment="1">
      <alignment horizontal="left" vertical="top" wrapText="1"/>
    </xf>
    <xf numFmtId="0" fontId="57" fillId="0" borderId="25" xfId="0" applyFont="1" applyBorder="1" applyAlignment="1">
      <alignment horizontal="left" vertical="top" wrapText="1"/>
    </xf>
    <xf numFmtId="0" fontId="57" fillId="0" borderId="26" xfId="0" applyFont="1" applyBorder="1" applyAlignment="1">
      <alignment horizontal="left" vertical="top" wrapText="1"/>
    </xf>
    <xf numFmtId="0" fontId="57" fillId="0" borderId="23" xfId="0" applyFont="1" applyBorder="1" applyAlignment="1">
      <alignment horizontal="left" vertical="top" wrapText="1"/>
    </xf>
    <xf numFmtId="0" fontId="57" fillId="0" borderId="0" xfId="0" applyFont="1" applyAlignment="1">
      <alignment horizontal="left" vertical="top" wrapText="1"/>
    </xf>
    <xf numFmtId="0" fontId="57" fillId="0" borderId="27" xfId="0" applyFont="1" applyBorder="1" applyAlignment="1">
      <alignment horizontal="left" vertical="top" wrapText="1"/>
    </xf>
    <xf numFmtId="0" fontId="57" fillId="0" borderId="28" xfId="0" applyFont="1" applyBorder="1" applyAlignment="1">
      <alignment horizontal="left" vertical="top" wrapText="1"/>
    </xf>
    <xf numFmtId="0" fontId="57" fillId="0" borderId="19" xfId="0" applyFont="1" applyBorder="1" applyAlignment="1">
      <alignment horizontal="left" vertical="top" wrapText="1"/>
    </xf>
    <xf numFmtId="0" fontId="57" fillId="0" borderId="29" xfId="0" applyFont="1" applyBorder="1" applyAlignment="1">
      <alignment horizontal="left" vertical="top" wrapText="1"/>
    </xf>
    <xf numFmtId="0" fontId="7" fillId="13" borderId="0" xfId="0" applyFont="1" applyFill="1" applyAlignment="1">
      <alignment horizontal="left" vertical="center" wrapText="1"/>
    </xf>
    <xf numFmtId="0" fontId="51" fillId="20" borderId="19" xfId="0" applyFont="1" applyFill="1" applyBorder="1" applyAlignment="1">
      <alignment horizontal="center"/>
    </xf>
    <xf numFmtId="0" fontId="55" fillId="20" borderId="19" xfId="0" applyFont="1" applyFill="1" applyBorder="1" applyAlignment="1">
      <alignment horizontal="center"/>
    </xf>
    <xf numFmtId="0" fontId="55" fillId="21" borderId="19" xfId="0" applyFont="1" applyFill="1" applyBorder="1" applyAlignment="1">
      <alignment horizontal="center"/>
    </xf>
    <xf numFmtId="0" fontId="50" fillId="20" borderId="14" xfId="0" applyFont="1" applyFill="1" applyBorder="1" applyAlignment="1">
      <alignment horizontal="center" vertical="center"/>
    </xf>
    <xf numFmtId="0" fontId="50" fillId="20" borderId="12" xfId="0" applyFont="1" applyFill="1" applyBorder="1" applyAlignment="1">
      <alignment horizontal="center" vertical="center"/>
    </xf>
    <xf numFmtId="0" fontId="50" fillId="20" borderId="13" xfId="0" applyFont="1" applyFill="1" applyBorder="1" applyAlignment="1">
      <alignment horizontal="center" vertical="center"/>
    </xf>
    <xf numFmtId="0" fontId="58" fillId="17" borderId="11" xfId="0" applyFont="1" applyFill="1" applyBorder="1" applyAlignment="1">
      <alignment horizontal="center"/>
    </xf>
    <xf numFmtId="0" fontId="50" fillId="20" borderId="23" xfId="0" applyFont="1" applyFill="1" applyBorder="1" applyAlignment="1">
      <alignment horizontal="center" vertical="center"/>
    </xf>
    <xf numFmtId="0" fontId="50" fillId="20" borderId="0" xfId="0" applyFont="1" applyFill="1" applyAlignment="1">
      <alignment horizontal="center" vertical="center"/>
    </xf>
    <xf numFmtId="0" fontId="58" fillId="17" borderId="0" xfId="0" applyFont="1" applyFill="1" applyAlignment="1">
      <alignment horizontal="center" wrapText="1"/>
    </xf>
    <xf numFmtId="0" fontId="7" fillId="17" borderId="19" xfId="0" applyFont="1" applyFill="1" applyBorder="1" applyAlignment="1">
      <alignment horizontal="left" wrapText="1"/>
    </xf>
    <xf numFmtId="165" fontId="12" fillId="21" borderId="4" xfId="4" applyNumberFormat="1" applyFont="1" applyFill="1" applyBorder="1" applyAlignment="1">
      <alignment horizontal="center" vertical="center" wrapText="1"/>
    </xf>
    <xf numFmtId="165" fontId="12" fillId="20" borderId="4" xfId="4" applyNumberFormat="1" applyFont="1" applyFill="1" applyBorder="1" applyAlignment="1">
      <alignment horizontal="center" vertical="center" wrapText="1"/>
    </xf>
    <xf numFmtId="0" fontId="71" fillId="24" borderId="22" xfId="0" applyFont="1" applyFill="1" applyBorder="1" applyAlignment="1">
      <alignment horizontal="center" vertical="top"/>
    </xf>
    <xf numFmtId="0" fontId="71" fillId="24" borderId="20" xfId="0" applyFont="1" applyFill="1" applyBorder="1" applyAlignment="1">
      <alignment horizontal="center" vertical="top"/>
    </xf>
    <xf numFmtId="0" fontId="71" fillId="24" borderId="22" xfId="0" applyFont="1" applyFill="1" applyBorder="1" applyAlignment="1">
      <alignment horizontal="center" vertical="top" wrapText="1"/>
    </xf>
    <xf numFmtId="0" fontId="71" fillId="24" borderId="20" xfId="0" applyFont="1" applyFill="1" applyBorder="1" applyAlignment="1">
      <alignment horizontal="center" vertical="top" wrapText="1"/>
    </xf>
  </cellXfs>
  <cellStyles count="8">
    <cellStyle name="Normal" xfId="0" builtinId="0"/>
    <cellStyle name="Normal 2" xfId="3" xr:uid="{3C7F3161-BEAE-499A-AEFE-B8ADE2F053E9}"/>
    <cellStyle name="Normal 2 2" xfId="4" xr:uid="{A2AE1A9F-0EC7-48BF-9DC5-5D7E745550B9}"/>
    <cellStyle name="Normal 3" xfId="5" xr:uid="{DFAA57F8-3EA3-44AF-99EB-D916F7625E42}"/>
    <cellStyle name="Normal 3 2" xfId="6" xr:uid="{5E6EFE79-936D-4264-B5CB-60646F5C1399}"/>
    <cellStyle name="Normal 4" xfId="7" xr:uid="{803BBCF1-921E-4A00-8067-ACE3FACD3514}"/>
    <cellStyle name="Normal 7" xfId="2" xr:uid="{5B730015-59BE-4F13-992E-26260F6A4C43}"/>
    <cellStyle name="Percent" xfId="1" builtinId="5"/>
  </cellStyles>
  <dxfs count="51">
    <dxf>
      <font>
        <color theme="0"/>
      </font>
      <fill>
        <patternFill>
          <bgColor rgb="FFFF0000"/>
        </patternFill>
      </fill>
    </dxf>
    <dxf>
      <font>
        <color theme="0"/>
      </font>
      <fill>
        <patternFill>
          <bgColor rgb="FF00B050"/>
        </patternFill>
      </fill>
    </dxf>
    <dxf>
      <numFmt numFmtId="167" formatCode=";;;"/>
      <fill>
        <patternFill>
          <bgColor rgb="FF7030A0"/>
        </patternFill>
      </fill>
    </dxf>
    <dxf>
      <numFmt numFmtId="167" formatCode=";;;"/>
      <fill>
        <patternFill>
          <bgColor rgb="FF00B050"/>
        </patternFill>
      </fill>
    </dxf>
    <dxf>
      <numFmt numFmtId="167" formatCode=";;;"/>
      <fill>
        <patternFill>
          <bgColor rgb="FFFF0000"/>
        </patternFill>
      </fill>
    </dxf>
    <dxf>
      <numFmt numFmtId="167" formatCode=";;;"/>
      <fill>
        <patternFill>
          <bgColor rgb="FFFFFF00"/>
        </patternFill>
      </fill>
    </dxf>
    <dxf>
      <numFmt numFmtId="167" formatCode=";;;"/>
      <fill>
        <patternFill>
          <bgColor theme="9" tint="0.39994506668294322"/>
        </patternFill>
      </fill>
    </dxf>
    <dxf>
      <numFmt numFmtId="167" formatCode=";;;"/>
      <fill>
        <patternFill>
          <bgColor rgb="FF00B0F0"/>
        </patternFill>
      </fill>
    </dxf>
    <dxf>
      <numFmt numFmtId="167" formatCode=";;;"/>
    </dxf>
    <dxf>
      <numFmt numFmtId="167" formatCode=";;;"/>
    </dxf>
    <dxf>
      <font>
        <b/>
        <i val="0"/>
      </font>
      <fill>
        <patternFill>
          <bgColor rgb="FF00B050"/>
        </patternFill>
      </fill>
    </dxf>
    <dxf>
      <fill>
        <patternFill>
          <bgColor rgb="FFFF0000"/>
        </patternFill>
      </fill>
    </dxf>
    <dxf>
      <numFmt numFmtId="167" formatCode=";;;"/>
      <fill>
        <patternFill>
          <bgColor theme="0" tint="-0.14996795556505021"/>
        </patternFill>
      </fill>
    </dxf>
    <dxf>
      <font>
        <color theme="1"/>
      </font>
      <fill>
        <patternFill>
          <bgColor rgb="FFFF0000"/>
        </patternFill>
      </fill>
    </dxf>
    <dxf>
      <font>
        <color theme="1"/>
      </font>
      <fill>
        <patternFill>
          <bgColor rgb="FF00B050"/>
        </patternFill>
      </fill>
    </dxf>
    <dxf>
      <font>
        <color theme="1"/>
      </font>
      <fill>
        <patternFill>
          <bgColor theme="0" tint="-4.9989318521683403E-2"/>
        </patternFill>
      </fill>
    </dxf>
    <dxf>
      <numFmt numFmtId="167" formatCode=";;;"/>
      <fill>
        <patternFill>
          <bgColor theme="0" tint="-0.14996795556505021"/>
        </patternFill>
      </fill>
    </dxf>
    <dxf>
      <font>
        <color theme="1"/>
      </font>
      <fill>
        <patternFill>
          <bgColor theme="0" tint="-4.9989318521683403E-2"/>
        </patternFill>
      </fill>
    </dxf>
    <dxf>
      <font>
        <color theme="1"/>
      </font>
      <fill>
        <patternFill>
          <bgColor rgb="FF00B05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D1D1D1"/>
        </patternFill>
      </fill>
    </dxf>
    <dxf>
      <font>
        <color theme="1"/>
      </font>
      <fill>
        <patternFill>
          <bgColor rgb="FFFFFFFF"/>
        </patternFill>
      </fill>
    </dxf>
    <dxf>
      <font>
        <color theme="1"/>
      </font>
      <fill>
        <patternFill>
          <bgColor rgb="FFFF0000"/>
        </patternFill>
      </fill>
    </dxf>
    <dxf>
      <fill>
        <patternFill>
          <bgColor rgb="FFC4C4C4"/>
        </patternFill>
      </fill>
    </dxf>
    <dxf>
      <fill>
        <patternFill>
          <bgColor rgb="FF00B050"/>
        </patternFill>
      </fill>
    </dxf>
    <dxf>
      <fill>
        <patternFill>
          <bgColor rgb="FFD1D1D1"/>
        </patternFill>
      </fill>
    </dxf>
    <dxf>
      <font>
        <color theme="1"/>
      </font>
      <fill>
        <patternFill>
          <bgColor rgb="FFFFFFFF"/>
        </patternFill>
      </fill>
    </dxf>
    <dxf>
      <font>
        <color theme="1"/>
      </font>
      <fill>
        <patternFill>
          <bgColor rgb="FFFF0000"/>
        </patternFill>
      </fill>
    </dxf>
    <dxf>
      <fill>
        <patternFill>
          <bgColor rgb="FFC4C4C4"/>
        </patternFill>
      </fill>
    </dxf>
    <dxf>
      <fill>
        <patternFill>
          <bgColor rgb="FF00B050"/>
        </patternFill>
      </fill>
    </dxf>
    <dxf>
      <fill>
        <patternFill>
          <bgColor rgb="FFD1D1D1"/>
        </patternFill>
      </fill>
    </dxf>
    <dxf>
      <fill>
        <patternFill>
          <bgColor rgb="FFD1D1D1"/>
        </patternFill>
      </fill>
    </dxf>
    <dxf>
      <font>
        <color auto="1"/>
      </font>
      <fill>
        <patternFill>
          <bgColor rgb="FF00B050"/>
        </patternFill>
      </fill>
    </dxf>
    <dxf>
      <font>
        <color auto="1"/>
      </font>
      <fill>
        <patternFill>
          <bgColor rgb="FFFF0000"/>
        </patternFill>
      </fill>
    </dxf>
    <dxf>
      <fill>
        <patternFill patternType="solid">
          <fgColor theme="8"/>
          <bgColor theme="8"/>
        </patternFill>
      </fill>
    </dxf>
    <dxf>
      <fill>
        <patternFill patternType="solid">
          <fgColor theme="0"/>
          <bgColor theme="0"/>
        </patternFill>
      </fill>
    </dxf>
    <dxf>
      <fill>
        <patternFill patternType="solid">
          <fgColor theme="7"/>
          <bgColor theme="7"/>
        </patternFill>
      </fill>
    </dxf>
    <dxf>
      <fill>
        <patternFill patternType="solid">
          <fgColor theme="8"/>
          <bgColor theme="8"/>
        </patternFill>
      </fill>
    </dxf>
    <dxf>
      <fill>
        <patternFill patternType="solid">
          <fgColor theme="0"/>
          <bgColor theme="0"/>
        </patternFill>
      </fill>
    </dxf>
    <dxf>
      <fill>
        <patternFill patternType="solid">
          <fgColor theme="7"/>
          <bgColor theme="7"/>
        </patternFill>
      </fill>
    </dxf>
  </dxfs>
  <tableStyles count="2" defaultTableStyle="TableStyleMedium2" defaultPivotStyle="PivotStyleLight16">
    <tableStyle name="Laws and Regulations-style" pivot="0" count="3" xr9:uid="{8BD9889A-827B-41E0-9297-F96C93041195}">
      <tableStyleElement type="headerRow" dxfId="50"/>
      <tableStyleElement type="firstRowStripe" dxfId="49"/>
      <tableStyleElement type="secondRowStripe" dxfId="48"/>
    </tableStyle>
    <tableStyle name="Standards and Guidance-style" pivot="0" count="3" xr9:uid="{BBC2C01F-6377-4A61-AFAA-F86D00408365}">
      <tableStyleElement type="headerRow" dxfId="47"/>
      <tableStyleElement type="firstRowStripe" dxfId="46"/>
      <tableStyleElement type="secondRowStripe" dxfId="45"/>
    </tableStyle>
  </tableStyles>
  <colors>
    <mruColors>
      <color rgb="FF2E51A1"/>
      <color rgb="FF142A50"/>
      <color rgb="FF112E2C"/>
      <color rgb="FFA1B18B"/>
      <color rgb="FFFF0000"/>
      <color rgb="FFFFFFFF"/>
      <color rgb="FFF2F2F2"/>
      <color rgb="FFD1D1D1"/>
      <color rgb="FF38A399"/>
      <color rgb="FF087D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85726</xdr:colOff>
      <xdr:row>0</xdr:row>
      <xdr:rowOff>76201</xdr:rowOff>
    </xdr:from>
    <xdr:to>
      <xdr:col>1</xdr:col>
      <xdr:colOff>1323975</xdr:colOff>
      <xdr:row>0</xdr:row>
      <xdr:rowOff>1314450</xdr:rowOff>
    </xdr:to>
    <xdr:pic>
      <xdr:nvPicPr>
        <xdr:cNvPr id="2" name="Picture 1">
          <a:extLst>
            <a:ext uri="{FF2B5EF4-FFF2-40B4-BE49-F238E27FC236}">
              <a16:creationId xmlns:a16="http://schemas.microsoft.com/office/drawing/2014/main" id="{CA2107EB-3BA6-4DC7-A546-D4671792640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28601" y="76201"/>
          <a:ext cx="1238249" cy="1238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607359</xdr:colOff>
      <xdr:row>1</xdr:row>
      <xdr:rowOff>232522</xdr:rowOff>
    </xdr:from>
    <xdr:to>
      <xdr:col>1</xdr:col>
      <xdr:colOff>2162175</xdr:colOff>
      <xdr:row>1</xdr:row>
      <xdr:rowOff>1787338</xdr:rowOff>
    </xdr:to>
    <xdr:pic>
      <xdr:nvPicPr>
        <xdr:cNvPr id="2" name="Picture 1">
          <a:extLst>
            <a:ext uri="{FF2B5EF4-FFF2-40B4-BE49-F238E27FC236}">
              <a16:creationId xmlns:a16="http://schemas.microsoft.com/office/drawing/2014/main" id="{FE4CC167-C223-4AB6-A238-C198CB17B3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55009" y="737347"/>
          <a:ext cx="1554816" cy="15548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949C7-B89E-405B-8892-99A99B966507}">
  <dimension ref="B2:B14"/>
  <sheetViews>
    <sheetView tabSelected="1" workbookViewId="0">
      <selection activeCell="B5" sqref="B5"/>
    </sheetView>
  </sheetViews>
  <sheetFormatPr defaultColWidth="9.140625" defaultRowHeight="18"/>
  <cols>
    <col min="1" max="1" width="9.140625" style="2"/>
    <col min="2" max="2" width="97.140625" style="2" bestFit="1" customWidth="1"/>
    <col min="3" max="16384" width="9.140625" style="2"/>
  </cols>
  <sheetData>
    <row r="2" spans="2:2" ht="60.75">
      <c r="B2" s="1" t="s">
        <v>0</v>
      </c>
    </row>
    <row r="3" spans="2:2" ht="60.75">
      <c r="B3" s="1" t="s">
        <v>1</v>
      </c>
    </row>
    <row r="4" spans="2:2" ht="60.75">
      <c r="B4" s="1" t="s">
        <v>2</v>
      </c>
    </row>
    <row r="5" spans="2:2" ht="28.5">
      <c r="B5" s="3" t="s">
        <v>3</v>
      </c>
    </row>
    <row r="6" spans="2:2" ht="28.5">
      <c r="B6" s="3" t="s">
        <v>4</v>
      </c>
    </row>
    <row r="14" spans="2:2">
      <c r="B14" s="4" t="s">
        <v>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D1DD-29CF-4D90-AAA5-B7D2D2D1E973}">
  <sheetPr>
    <tabColor theme="0" tint="-0.14999847407452621"/>
  </sheetPr>
  <dimension ref="A1:J32"/>
  <sheetViews>
    <sheetView showGridLines="0" workbookViewId="0">
      <selection activeCell="A4" sqref="A4"/>
    </sheetView>
  </sheetViews>
  <sheetFormatPr defaultColWidth="9.140625" defaultRowHeight="18"/>
  <cols>
    <col min="1" max="1" width="25.5703125" style="2" bestFit="1" customWidth="1"/>
    <col min="2" max="4" width="34.42578125" style="2" customWidth="1"/>
    <col min="5" max="5" width="19.42578125" style="2" customWidth="1"/>
    <col min="6" max="6" width="22.7109375" style="2" customWidth="1"/>
    <col min="7" max="7" width="18.42578125" style="2" customWidth="1"/>
    <col min="8" max="8" width="25.140625" style="2" customWidth="1"/>
    <col min="9" max="9" width="21.28515625" style="2" customWidth="1"/>
    <col min="10" max="10" width="33.28515625" style="2" customWidth="1"/>
    <col min="11" max="16384" width="9.140625" style="2"/>
  </cols>
  <sheetData>
    <row r="1" spans="1:10" ht="31.5">
      <c r="A1" s="224" t="s">
        <v>173</v>
      </c>
      <c r="B1" s="224"/>
      <c r="C1" s="224"/>
      <c r="D1" s="224"/>
      <c r="E1" s="223" t="s">
        <v>174</v>
      </c>
      <c r="F1" s="223"/>
      <c r="G1" s="223"/>
      <c r="H1" s="223"/>
      <c r="I1" s="223"/>
      <c r="J1" s="223"/>
    </row>
    <row r="2" spans="1:10" ht="48" customHeight="1">
      <c r="A2" s="101" t="s">
        <v>175</v>
      </c>
      <c r="B2" s="101" t="s">
        <v>176</v>
      </c>
      <c r="C2" s="101" t="s">
        <v>177</v>
      </c>
      <c r="D2" s="101" t="s">
        <v>178</v>
      </c>
      <c r="E2" s="102" t="s">
        <v>179</v>
      </c>
      <c r="F2" s="102" t="s">
        <v>180</v>
      </c>
      <c r="G2" s="102" t="s">
        <v>181</v>
      </c>
      <c r="H2" s="99" t="s">
        <v>182</v>
      </c>
      <c r="I2" s="102" t="s">
        <v>183</v>
      </c>
      <c r="J2" s="102" t="s">
        <v>126</v>
      </c>
    </row>
    <row r="3" spans="1:10" ht="48" customHeight="1">
      <c r="A3" s="103" t="s">
        <v>184</v>
      </c>
      <c r="B3" s="103" t="s">
        <v>185</v>
      </c>
      <c r="C3" s="103" t="s">
        <v>186</v>
      </c>
      <c r="D3" s="104" t="s">
        <v>187</v>
      </c>
      <c r="E3" s="105" t="s">
        <v>188</v>
      </c>
      <c r="F3" s="105" t="s">
        <v>189</v>
      </c>
      <c r="G3" s="105" t="s">
        <v>190</v>
      </c>
      <c r="H3" s="105" t="s">
        <v>191</v>
      </c>
      <c r="I3" s="105" t="s">
        <v>192</v>
      </c>
      <c r="J3" s="105" t="s">
        <v>192</v>
      </c>
    </row>
    <row r="4" spans="1:10">
      <c r="A4" s="84"/>
      <c r="B4" s="84"/>
      <c r="C4" s="84"/>
      <c r="D4" s="84"/>
      <c r="E4" s="84"/>
      <c r="F4" s="84"/>
      <c r="G4" s="84"/>
      <c r="H4" s="84"/>
      <c r="I4" s="84"/>
      <c r="J4" s="84"/>
    </row>
    <row r="5" spans="1:10">
      <c r="A5" s="84"/>
      <c r="B5" s="84"/>
      <c r="C5" s="84"/>
      <c r="D5" s="84"/>
      <c r="E5" s="84"/>
      <c r="F5" s="84"/>
      <c r="G5" s="84"/>
      <c r="H5" s="84"/>
      <c r="I5" s="84"/>
      <c r="J5" s="84"/>
    </row>
    <row r="6" spans="1:10">
      <c r="A6" s="84"/>
      <c r="B6" s="84"/>
      <c r="C6" s="84"/>
      <c r="D6" s="84"/>
      <c r="E6" s="84"/>
      <c r="F6" s="84"/>
      <c r="G6" s="84"/>
      <c r="H6" s="84"/>
      <c r="I6" s="84"/>
      <c r="J6" s="84"/>
    </row>
    <row r="7" spans="1:10">
      <c r="A7" s="84"/>
      <c r="B7" s="84"/>
      <c r="C7" s="84"/>
      <c r="D7" s="84"/>
      <c r="E7" s="84"/>
      <c r="F7" s="84"/>
      <c r="G7" s="84"/>
      <c r="H7" s="84"/>
      <c r="I7" s="84"/>
      <c r="J7" s="84"/>
    </row>
    <row r="8" spans="1:10">
      <c r="A8" s="84"/>
      <c r="B8" s="84"/>
      <c r="C8" s="84"/>
      <c r="D8" s="84"/>
      <c r="E8" s="84"/>
      <c r="F8" s="84"/>
      <c r="G8" s="84"/>
      <c r="H8" s="84"/>
      <c r="I8" s="84"/>
      <c r="J8" s="84"/>
    </row>
    <row r="9" spans="1:10">
      <c r="A9" s="84"/>
      <c r="B9" s="84"/>
      <c r="C9" s="84"/>
      <c r="D9" s="84"/>
      <c r="E9" s="84"/>
      <c r="F9" s="84"/>
      <c r="G9" s="84"/>
      <c r="H9" s="84"/>
      <c r="I9" s="84"/>
      <c r="J9" s="84"/>
    </row>
    <row r="10" spans="1:10">
      <c r="A10" s="84"/>
      <c r="B10" s="84"/>
      <c r="C10" s="84"/>
      <c r="D10" s="84"/>
      <c r="E10" s="84"/>
      <c r="F10" s="84"/>
      <c r="G10" s="84"/>
      <c r="H10" s="84"/>
      <c r="I10" s="84"/>
      <c r="J10" s="84"/>
    </row>
    <row r="11" spans="1:10">
      <c r="A11" s="84"/>
      <c r="B11" s="84"/>
      <c r="C11" s="84"/>
      <c r="D11" s="84"/>
      <c r="E11" s="84"/>
      <c r="F11" s="84"/>
      <c r="G11" s="84"/>
      <c r="H11" s="84"/>
      <c r="I11" s="84"/>
      <c r="J11" s="84"/>
    </row>
    <row r="12" spans="1:10">
      <c r="A12" s="84"/>
      <c r="B12" s="84"/>
      <c r="C12" s="84"/>
      <c r="D12" s="84"/>
      <c r="E12" s="84"/>
      <c r="F12" s="84"/>
      <c r="G12" s="84"/>
      <c r="H12" s="84"/>
      <c r="I12" s="84"/>
      <c r="J12" s="84"/>
    </row>
    <row r="13" spans="1:10">
      <c r="A13" s="84"/>
      <c r="B13" s="84"/>
      <c r="C13" s="84"/>
      <c r="D13" s="84"/>
      <c r="E13" s="84"/>
      <c r="F13" s="84"/>
      <c r="G13" s="84"/>
      <c r="H13" s="84"/>
      <c r="I13" s="84"/>
      <c r="J13" s="84"/>
    </row>
    <row r="14" spans="1:10">
      <c r="A14" s="84"/>
      <c r="B14" s="84"/>
      <c r="C14" s="84"/>
      <c r="D14" s="84"/>
      <c r="E14" s="84"/>
      <c r="F14" s="84"/>
      <c r="G14" s="84"/>
      <c r="H14" s="84"/>
      <c r="I14" s="84"/>
      <c r="J14" s="84"/>
    </row>
    <row r="15" spans="1:10">
      <c r="A15" s="84"/>
      <c r="B15" s="84"/>
      <c r="C15" s="84"/>
      <c r="D15" s="84"/>
      <c r="E15" s="84"/>
      <c r="F15" s="84"/>
      <c r="G15" s="84"/>
      <c r="H15" s="84"/>
      <c r="I15" s="84"/>
      <c r="J15" s="84"/>
    </row>
    <row r="16" spans="1:10">
      <c r="A16" s="84"/>
      <c r="B16" s="84"/>
      <c r="C16" s="84"/>
      <c r="D16" s="84"/>
      <c r="E16" s="84"/>
      <c r="F16" s="84"/>
      <c r="G16" s="84"/>
      <c r="H16" s="84"/>
      <c r="I16" s="84"/>
      <c r="J16" s="84"/>
    </row>
    <row r="17" spans="1:10">
      <c r="A17" s="84"/>
      <c r="B17" s="84"/>
      <c r="C17" s="84"/>
      <c r="D17" s="84"/>
      <c r="E17" s="84"/>
      <c r="F17" s="84"/>
      <c r="G17" s="84"/>
      <c r="H17" s="84"/>
      <c r="I17" s="84"/>
      <c r="J17" s="84"/>
    </row>
    <row r="18" spans="1:10">
      <c r="A18" s="84"/>
      <c r="B18" s="84"/>
      <c r="C18" s="84"/>
      <c r="D18" s="84"/>
      <c r="E18" s="84"/>
      <c r="F18" s="84"/>
      <c r="G18" s="84"/>
      <c r="H18" s="84"/>
      <c r="I18" s="84"/>
      <c r="J18" s="84"/>
    </row>
    <row r="19" spans="1:10">
      <c r="A19" s="84"/>
      <c r="B19" s="84"/>
      <c r="C19" s="84"/>
      <c r="D19" s="84"/>
      <c r="E19" s="84"/>
      <c r="F19" s="84"/>
      <c r="G19" s="84"/>
      <c r="H19" s="84"/>
      <c r="I19" s="84"/>
      <c r="J19" s="84"/>
    </row>
    <row r="20" spans="1:10">
      <c r="A20" s="84"/>
      <c r="B20" s="84"/>
      <c r="C20" s="84"/>
      <c r="D20" s="84"/>
      <c r="E20" s="84"/>
      <c r="F20" s="84"/>
      <c r="G20" s="84"/>
      <c r="H20" s="84"/>
      <c r="I20" s="84"/>
      <c r="J20" s="84"/>
    </row>
    <row r="21" spans="1:10">
      <c r="A21" s="84"/>
      <c r="B21" s="84"/>
      <c r="C21" s="84"/>
      <c r="D21" s="84"/>
      <c r="E21" s="84"/>
      <c r="F21" s="84"/>
      <c r="G21" s="84"/>
      <c r="H21" s="84"/>
      <c r="I21" s="84"/>
      <c r="J21" s="84"/>
    </row>
    <row r="22" spans="1:10">
      <c r="A22" s="84"/>
      <c r="B22" s="84"/>
      <c r="C22" s="84"/>
      <c r="D22" s="84"/>
      <c r="E22" s="84"/>
      <c r="F22" s="84"/>
      <c r="G22" s="84"/>
      <c r="H22" s="84"/>
      <c r="I22" s="84"/>
      <c r="J22" s="84"/>
    </row>
    <row r="23" spans="1:10">
      <c r="A23" s="84"/>
      <c r="B23" s="84"/>
      <c r="C23" s="84"/>
      <c r="D23" s="84"/>
      <c r="E23" s="84"/>
      <c r="F23" s="84"/>
      <c r="G23" s="84"/>
      <c r="H23" s="84"/>
      <c r="I23" s="84"/>
      <c r="J23" s="84"/>
    </row>
    <row r="24" spans="1:10">
      <c r="A24" s="84"/>
      <c r="B24" s="84"/>
      <c r="C24" s="84"/>
      <c r="D24" s="84"/>
      <c r="E24" s="84"/>
      <c r="F24" s="84"/>
      <c r="G24" s="84"/>
      <c r="H24" s="84"/>
      <c r="I24" s="84"/>
      <c r="J24" s="84"/>
    </row>
    <row r="25" spans="1:10">
      <c r="A25" s="84"/>
      <c r="B25" s="84"/>
      <c r="C25" s="84"/>
      <c r="D25" s="84"/>
      <c r="E25" s="84"/>
      <c r="F25" s="84"/>
      <c r="G25" s="84"/>
      <c r="H25" s="84"/>
      <c r="I25" s="84"/>
      <c r="J25" s="84"/>
    </row>
    <row r="26" spans="1:10">
      <c r="A26" s="84"/>
      <c r="B26" s="84"/>
      <c r="C26" s="84"/>
      <c r="D26" s="84"/>
      <c r="E26" s="84"/>
      <c r="F26" s="84"/>
      <c r="G26" s="84"/>
      <c r="H26" s="84"/>
      <c r="I26" s="84"/>
      <c r="J26" s="84"/>
    </row>
    <row r="27" spans="1:10">
      <c r="A27" s="84"/>
      <c r="B27" s="84"/>
      <c r="C27" s="84"/>
      <c r="D27" s="84"/>
      <c r="E27" s="84"/>
      <c r="F27" s="84"/>
      <c r="G27" s="84"/>
      <c r="H27" s="84"/>
      <c r="I27" s="84"/>
      <c r="J27" s="84"/>
    </row>
    <row r="28" spans="1:10">
      <c r="A28" s="84"/>
      <c r="B28" s="84"/>
      <c r="C28" s="84"/>
      <c r="D28" s="84"/>
      <c r="E28" s="84"/>
      <c r="F28" s="84"/>
      <c r="G28" s="84"/>
      <c r="H28" s="84"/>
      <c r="I28" s="84"/>
      <c r="J28" s="84"/>
    </row>
    <row r="29" spans="1:10">
      <c r="A29" s="84"/>
      <c r="B29" s="84"/>
      <c r="C29" s="84"/>
      <c r="D29" s="84"/>
      <c r="E29" s="84"/>
      <c r="F29" s="84"/>
      <c r="G29" s="84"/>
      <c r="H29" s="84"/>
      <c r="I29" s="84"/>
      <c r="J29" s="84"/>
    </row>
    <row r="30" spans="1:10">
      <c r="A30" s="84"/>
      <c r="B30" s="84"/>
      <c r="C30" s="84"/>
      <c r="D30" s="84"/>
      <c r="E30" s="84"/>
      <c r="F30" s="84"/>
      <c r="G30" s="84"/>
      <c r="H30" s="84"/>
      <c r="I30" s="84"/>
      <c r="J30" s="84"/>
    </row>
    <row r="31" spans="1:10">
      <c r="A31" s="84"/>
      <c r="B31" s="84"/>
      <c r="C31" s="84"/>
      <c r="D31" s="84"/>
      <c r="E31" s="84"/>
      <c r="F31" s="84"/>
      <c r="G31" s="84"/>
      <c r="H31" s="84"/>
      <c r="I31" s="84"/>
      <c r="J31" s="84"/>
    </row>
    <row r="32" spans="1:10">
      <c r="A32" s="84"/>
      <c r="B32" s="84"/>
      <c r="C32" s="84"/>
      <c r="D32" s="84"/>
      <c r="E32" s="84"/>
      <c r="F32" s="84"/>
      <c r="G32" s="84"/>
      <c r="H32" s="84"/>
      <c r="I32" s="84"/>
      <c r="J32" s="84"/>
    </row>
  </sheetData>
  <mergeCells count="2">
    <mergeCell ref="E1:J1"/>
    <mergeCell ref="A1:D1"/>
  </mergeCells>
  <dataValidations count="2">
    <dataValidation type="list" allowBlank="1" showInputMessage="1" showErrorMessage="1" promptTitle="Options" prompt="High,_x000a_Moderate,_x000a_Low,_x000a_N/A" sqref="J4:J32" xr:uid="{B3C4D9D1-F5C7-44DC-9632-32F538A1C3B3}">
      <formula1>"High, Moderate, Low, N/A"</formula1>
    </dataValidation>
    <dataValidation type="list" allowBlank="1" showInputMessage="1" showErrorMessage="1" promptTitle="Options" prompt="Authorized, _x000a_Provisionally Authorized, _x000a_Ready, _x000a_Progressing Snapshot, _x000a_One Time Snapshot, _x000a_N/A_x000a_" sqref="I4:I32" xr:uid="{25B79BC6-D9F2-45AA-B313-4A07D4CD0D3B}">
      <formula1>"Authorized, Provisionally Authorized, Ready, Progressing Snapshot, One Time Snapshot, N/A"</formula1>
    </dataValidation>
  </dataValidation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01D10-20D0-4465-B739-C2F2D8C32DD9}">
  <sheetPr>
    <tabColor theme="0" tint="-0.499984740745262"/>
  </sheetPr>
  <dimension ref="A1:G322"/>
  <sheetViews>
    <sheetView showGridLines="0" workbookViewId="0">
      <pane xSplit="1" topLeftCell="B1" activePane="topRight" state="frozen"/>
      <selection pane="topRight" activeCell="B4" sqref="B4"/>
    </sheetView>
  </sheetViews>
  <sheetFormatPr defaultColWidth="9.140625" defaultRowHeight="19.5"/>
  <cols>
    <col min="1" max="2" width="33.28515625" style="115" customWidth="1"/>
    <col min="3" max="3" width="15" style="2" customWidth="1"/>
    <col min="4" max="4" width="41.42578125" style="2" customWidth="1"/>
    <col min="5" max="5" width="25.140625" style="2" bestFit="1" customWidth="1"/>
    <col min="6" max="6" width="64" style="2" customWidth="1"/>
    <col min="7" max="16384" width="9.140625" style="2"/>
  </cols>
  <sheetData>
    <row r="1" spans="1:7" ht="20.25" thickBot="1">
      <c r="A1" s="228" t="s">
        <v>193</v>
      </c>
      <c r="B1" s="228"/>
      <c r="C1" s="228"/>
      <c r="D1" s="228"/>
      <c r="E1" s="228"/>
      <c r="F1" s="228"/>
    </row>
    <row r="2" spans="1:7" ht="36.75" customHeight="1">
      <c r="A2" s="225" t="s">
        <v>194</v>
      </c>
      <c r="B2" s="226"/>
      <c r="C2" s="226"/>
      <c r="D2" s="226"/>
      <c r="E2" s="226"/>
      <c r="F2" s="227"/>
      <c r="G2" s="2" t="s">
        <v>56</v>
      </c>
    </row>
    <row r="3" spans="1:7" ht="36">
      <c r="A3" s="106" t="s">
        <v>195</v>
      </c>
      <c r="B3" s="106" t="s">
        <v>196</v>
      </c>
      <c r="C3" s="107" t="s">
        <v>127</v>
      </c>
      <c r="D3" s="107" t="s">
        <v>197</v>
      </c>
      <c r="E3" s="107" t="s">
        <v>198</v>
      </c>
      <c r="F3" s="108" t="s">
        <v>199</v>
      </c>
    </row>
    <row r="4" spans="1:7">
      <c r="A4" s="109">
        <v>1</v>
      </c>
      <c r="B4" s="109" t="s">
        <v>200</v>
      </c>
      <c r="C4" s="110" t="s">
        <v>157</v>
      </c>
      <c r="D4" s="111">
        <f>'12_Mod Controls'!O3</f>
        <v>0</v>
      </c>
      <c r="E4" s="112">
        <f>'12_Mod Controls'!P3</f>
        <v>0</v>
      </c>
      <c r="F4" s="112" t="str">
        <f>'12_Mod Controls'!Q3</f>
        <v xml:space="preserve"> </v>
      </c>
    </row>
    <row r="5" spans="1:7">
      <c r="A5" s="113">
        <v>2</v>
      </c>
      <c r="B5" s="113" t="s">
        <v>201</v>
      </c>
      <c r="C5" s="84" t="s">
        <v>157</v>
      </c>
      <c r="D5" s="111">
        <f>'12_Mod Controls'!O4</f>
        <v>0</v>
      </c>
      <c r="E5" s="112">
        <f>'12_Mod Controls'!P4</f>
        <v>0</v>
      </c>
      <c r="F5" s="112">
        <f>'12_Mod Controls'!Q4</f>
        <v>0</v>
      </c>
    </row>
    <row r="6" spans="1:7">
      <c r="A6" s="113">
        <v>3</v>
      </c>
      <c r="B6" s="113" t="s">
        <v>202</v>
      </c>
      <c r="C6" s="84" t="s">
        <v>157</v>
      </c>
      <c r="D6" s="111">
        <f>'12_Mod Controls'!O5</f>
        <v>0</v>
      </c>
      <c r="E6" s="112">
        <f>'12_Mod Controls'!P5</f>
        <v>0</v>
      </c>
      <c r="F6" s="112">
        <f>'12_Mod Controls'!Q5</f>
        <v>0</v>
      </c>
    </row>
    <row r="7" spans="1:7">
      <c r="A7" s="113">
        <v>4</v>
      </c>
      <c r="B7" s="113" t="s">
        <v>203</v>
      </c>
      <c r="C7" s="84" t="s">
        <v>157</v>
      </c>
      <c r="D7" s="111">
        <f>'12_Mod Controls'!O6</f>
        <v>0</v>
      </c>
      <c r="E7" s="112">
        <f>'12_Mod Controls'!P6</f>
        <v>0</v>
      </c>
      <c r="F7" s="112">
        <f>'12_Mod Controls'!Q6</f>
        <v>0</v>
      </c>
    </row>
    <row r="8" spans="1:7">
      <c r="A8" s="113">
        <v>5</v>
      </c>
      <c r="B8" s="113" t="s">
        <v>204</v>
      </c>
      <c r="C8" s="84" t="s">
        <v>157</v>
      </c>
      <c r="D8" s="111">
        <f>'12_Mod Controls'!O7</f>
        <v>0</v>
      </c>
      <c r="E8" s="112">
        <f>'12_Mod Controls'!P7</f>
        <v>0</v>
      </c>
      <c r="F8" s="112">
        <f>'12_Mod Controls'!Q7</f>
        <v>0</v>
      </c>
    </row>
    <row r="9" spans="1:7">
      <c r="A9" s="113">
        <v>6</v>
      </c>
      <c r="B9" s="113" t="s">
        <v>205</v>
      </c>
      <c r="C9" s="84" t="s">
        <v>157</v>
      </c>
      <c r="D9" s="111">
        <f>'12_Mod Controls'!O8</f>
        <v>0</v>
      </c>
      <c r="E9" s="112">
        <f>'12_Mod Controls'!P8</f>
        <v>0</v>
      </c>
      <c r="F9" s="112" t="str">
        <f>'12_Mod Controls'!Q8</f>
        <v xml:space="preserve"> </v>
      </c>
    </row>
    <row r="10" spans="1:7">
      <c r="A10" s="113">
        <v>7</v>
      </c>
      <c r="B10" s="113" t="s">
        <v>206</v>
      </c>
      <c r="C10" s="84" t="s">
        <v>157</v>
      </c>
      <c r="D10" s="111">
        <f>'12_Mod Controls'!O9</f>
        <v>0</v>
      </c>
      <c r="E10" s="112">
        <f>'12_Mod Controls'!P9</f>
        <v>0</v>
      </c>
      <c r="F10" s="112">
        <f>'12_Mod Controls'!Q9</f>
        <v>0</v>
      </c>
    </row>
    <row r="11" spans="1:7">
      <c r="A11" s="113">
        <v>8</v>
      </c>
      <c r="B11" s="113" t="s">
        <v>207</v>
      </c>
      <c r="C11" s="84" t="s">
        <v>157</v>
      </c>
      <c r="D11" s="111">
        <f>'12_Mod Controls'!O10</f>
        <v>0</v>
      </c>
      <c r="E11" s="112">
        <f>'12_Mod Controls'!P10</f>
        <v>0</v>
      </c>
      <c r="F11" s="112">
        <f>'12_Mod Controls'!Q10</f>
        <v>0</v>
      </c>
    </row>
    <row r="12" spans="1:7">
      <c r="A12" s="113">
        <v>9</v>
      </c>
      <c r="B12" s="113" t="s">
        <v>208</v>
      </c>
      <c r="C12" s="84" t="s">
        <v>157</v>
      </c>
      <c r="D12" s="111">
        <f>'12_Mod Controls'!O11</f>
        <v>0</v>
      </c>
      <c r="E12" s="112">
        <f>'12_Mod Controls'!P11</f>
        <v>0</v>
      </c>
      <c r="F12" s="112">
        <f>'12_Mod Controls'!Q11</f>
        <v>0</v>
      </c>
    </row>
    <row r="13" spans="1:7">
      <c r="A13" s="113">
        <v>10</v>
      </c>
      <c r="B13" s="113" t="s">
        <v>209</v>
      </c>
      <c r="C13" s="84" t="s">
        <v>157</v>
      </c>
      <c r="D13" s="111">
        <f>'12_Mod Controls'!O12</f>
        <v>0</v>
      </c>
      <c r="E13" s="112">
        <f>'12_Mod Controls'!P12</f>
        <v>0</v>
      </c>
      <c r="F13" s="112" t="str">
        <f>'12_Mod Controls'!Q12</f>
        <v xml:space="preserve"> </v>
      </c>
    </row>
    <row r="14" spans="1:7">
      <c r="A14" s="109">
        <v>11</v>
      </c>
      <c r="B14" s="113" t="s">
        <v>210</v>
      </c>
      <c r="C14" s="84" t="s">
        <v>157</v>
      </c>
      <c r="D14" s="111">
        <f>'12_Mod Controls'!O13</f>
        <v>0</v>
      </c>
      <c r="E14" s="112">
        <f>'12_Mod Controls'!P13</f>
        <v>0</v>
      </c>
      <c r="F14" s="112">
        <f>'12_Mod Controls'!Q13</f>
        <v>0</v>
      </c>
    </row>
    <row r="15" spans="1:7">
      <c r="A15" s="113">
        <v>12</v>
      </c>
      <c r="B15" s="113" t="s">
        <v>211</v>
      </c>
      <c r="C15" s="84" t="s">
        <v>157</v>
      </c>
      <c r="D15" s="111">
        <f>'12_Mod Controls'!O14</f>
        <v>0</v>
      </c>
      <c r="E15" s="112">
        <f>'12_Mod Controls'!P14</f>
        <v>0</v>
      </c>
      <c r="F15" s="112" t="str">
        <f>'12_Mod Controls'!Q14</f>
        <v xml:space="preserve"> </v>
      </c>
    </row>
    <row r="16" spans="1:7">
      <c r="A16" s="113">
        <v>13</v>
      </c>
      <c r="B16" s="113" t="s">
        <v>212</v>
      </c>
      <c r="C16" s="84" t="s">
        <v>157</v>
      </c>
      <c r="D16" s="111">
        <f>'12_Mod Controls'!O15</f>
        <v>0</v>
      </c>
      <c r="E16" s="112">
        <f>'12_Mod Controls'!P15</f>
        <v>0</v>
      </c>
      <c r="F16" s="112" t="str">
        <f>'12_Mod Controls'!Q15</f>
        <v xml:space="preserve"> </v>
      </c>
    </row>
    <row r="17" spans="1:6">
      <c r="A17" s="113">
        <v>14</v>
      </c>
      <c r="B17" s="113" t="s">
        <v>213</v>
      </c>
      <c r="C17" s="84" t="s">
        <v>157</v>
      </c>
      <c r="D17" s="111">
        <f>'12_Mod Controls'!O16</f>
        <v>0</v>
      </c>
      <c r="E17" s="112">
        <f>'12_Mod Controls'!P16</f>
        <v>0</v>
      </c>
      <c r="F17" s="112" t="str">
        <f>'12_Mod Controls'!Q16</f>
        <v xml:space="preserve"> </v>
      </c>
    </row>
    <row r="18" spans="1:6">
      <c r="A18" s="113">
        <v>15</v>
      </c>
      <c r="B18" s="113" t="s">
        <v>214</v>
      </c>
      <c r="C18" s="84" t="s">
        <v>157</v>
      </c>
      <c r="D18" s="111">
        <f>'12_Mod Controls'!O17</f>
        <v>0</v>
      </c>
      <c r="E18" s="112">
        <f>'12_Mod Controls'!P17</f>
        <v>0</v>
      </c>
      <c r="F18" s="112" t="str">
        <f>'12_Mod Controls'!Q17</f>
        <v xml:space="preserve"> </v>
      </c>
    </row>
    <row r="19" spans="1:6">
      <c r="A19" s="113">
        <v>16</v>
      </c>
      <c r="B19" s="113" t="s">
        <v>215</v>
      </c>
      <c r="C19" s="84" t="s">
        <v>157</v>
      </c>
      <c r="D19" s="111">
        <f>'12_Mod Controls'!O18</f>
        <v>0</v>
      </c>
      <c r="E19" s="112">
        <f>'12_Mod Controls'!P18</f>
        <v>0</v>
      </c>
      <c r="F19" s="112" t="str">
        <f>'12_Mod Controls'!Q18</f>
        <v xml:space="preserve"> </v>
      </c>
    </row>
    <row r="20" spans="1:6">
      <c r="A20" s="113">
        <v>17</v>
      </c>
      <c r="B20" s="113" t="s">
        <v>216</v>
      </c>
      <c r="C20" s="84" t="s">
        <v>157</v>
      </c>
      <c r="D20" s="111">
        <f>'12_Mod Controls'!O19</f>
        <v>0</v>
      </c>
      <c r="E20" s="112">
        <f>'12_Mod Controls'!P19</f>
        <v>0</v>
      </c>
      <c r="F20" s="112" t="str">
        <f>'12_Mod Controls'!Q19</f>
        <v xml:space="preserve"> </v>
      </c>
    </row>
    <row r="21" spans="1:6">
      <c r="A21" s="113">
        <v>18</v>
      </c>
      <c r="B21" s="113" t="s">
        <v>217</v>
      </c>
      <c r="C21" s="84" t="s">
        <v>157</v>
      </c>
      <c r="D21" s="111">
        <f>'12_Mod Controls'!O20</f>
        <v>0</v>
      </c>
      <c r="E21" s="112">
        <f>'12_Mod Controls'!P20</f>
        <v>0</v>
      </c>
      <c r="F21" s="112" t="str">
        <f>'12_Mod Controls'!Q20</f>
        <v xml:space="preserve"> </v>
      </c>
    </row>
    <row r="22" spans="1:6">
      <c r="A22" s="113">
        <v>19</v>
      </c>
      <c r="B22" s="113" t="s">
        <v>218</v>
      </c>
      <c r="C22" s="84" t="s">
        <v>157</v>
      </c>
      <c r="D22" s="111">
        <f>'12_Mod Controls'!O21</f>
        <v>0</v>
      </c>
      <c r="E22" s="112">
        <f>'12_Mod Controls'!P21</f>
        <v>0</v>
      </c>
      <c r="F22" s="112" t="str">
        <f>'12_Mod Controls'!Q21</f>
        <v xml:space="preserve"> </v>
      </c>
    </row>
    <row r="23" spans="1:6">
      <c r="A23" s="113">
        <v>20</v>
      </c>
      <c r="B23" s="113" t="s">
        <v>219</v>
      </c>
      <c r="C23" s="84" t="s">
        <v>157</v>
      </c>
      <c r="D23" s="111">
        <f>'12_Mod Controls'!O22</f>
        <v>0</v>
      </c>
      <c r="E23" s="112">
        <f>'12_Mod Controls'!P22</f>
        <v>0</v>
      </c>
      <c r="F23" s="112" t="str">
        <f>'12_Mod Controls'!Q22</f>
        <v xml:space="preserve"> </v>
      </c>
    </row>
    <row r="24" spans="1:6">
      <c r="A24" s="109">
        <v>21</v>
      </c>
      <c r="B24" s="113" t="s">
        <v>220</v>
      </c>
      <c r="C24" s="84" t="s">
        <v>157</v>
      </c>
      <c r="D24" s="111">
        <f>'12_Mod Controls'!O23</f>
        <v>0</v>
      </c>
      <c r="E24" s="112">
        <f>'12_Mod Controls'!P23</f>
        <v>0</v>
      </c>
      <c r="F24" s="112" t="str">
        <f>'12_Mod Controls'!Q23</f>
        <v xml:space="preserve"> </v>
      </c>
    </row>
    <row r="25" spans="1:6">
      <c r="A25" s="113">
        <v>22</v>
      </c>
      <c r="B25" s="113" t="s">
        <v>221</v>
      </c>
      <c r="C25" s="84" t="s">
        <v>157</v>
      </c>
      <c r="D25" s="111">
        <f>'12_Mod Controls'!O24</f>
        <v>0</v>
      </c>
      <c r="E25" s="112">
        <f>'12_Mod Controls'!P24</f>
        <v>0</v>
      </c>
      <c r="F25" s="112" t="str">
        <f>'12_Mod Controls'!Q24</f>
        <v xml:space="preserve"> </v>
      </c>
    </row>
    <row r="26" spans="1:6">
      <c r="A26" s="113">
        <v>23</v>
      </c>
      <c r="B26" s="113" t="s">
        <v>222</v>
      </c>
      <c r="C26" s="84" t="s">
        <v>157</v>
      </c>
      <c r="D26" s="111">
        <f>'12_Mod Controls'!O25</f>
        <v>0</v>
      </c>
      <c r="E26" s="112">
        <f>'12_Mod Controls'!P25</f>
        <v>0</v>
      </c>
      <c r="F26" s="112" t="str">
        <f>'12_Mod Controls'!Q25</f>
        <v xml:space="preserve"> </v>
      </c>
    </row>
    <row r="27" spans="1:6">
      <c r="A27" s="113">
        <v>24</v>
      </c>
      <c r="B27" s="113" t="s">
        <v>223</v>
      </c>
      <c r="C27" s="84" t="s">
        <v>157</v>
      </c>
      <c r="D27" s="111">
        <f>'12_Mod Controls'!O26</f>
        <v>0</v>
      </c>
      <c r="E27" s="112">
        <f>'12_Mod Controls'!P26</f>
        <v>0</v>
      </c>
      <c r="F27" s="112" t="str">
        <f>'12_Mod Controls'!Q26</f>
        <v xml:space="preserve"> </v>
      </c>
    </row>
    <row r="28" spans="1:6">
      <c r="A28" s="113">
        <v>25</v>
      </c>
      <c r="B28" s="113" t="s">
        <v>224</v>
      </c>
      <c r="C28" s="84" t="s">
        <v>157</v>
      </c>
      <c r="D28" s="111">
        <f>'12_Mod Controls'!O27</f>
        <v>0</v>
      </c>
      <c r="E28" s="112">
        <f>'12_Mod Controls'!P27</f>
        <v>0</v>
      </c>
      <c r="F28" s="112" t="str">
        <f>'12_Mod Controls'!Q27</f>
        <v xml:space="preserve"> </v>
      </c>
    </row>
    <row r="29" spans="1:6">
      <c r="A29" s="113">
        <v>26</v>
      </c>
      <c r="B29" s="113" t="s">
        <v>225</v>
      </c>
      <c r="C29" s="84" t="s">
        <v>157</v>
      </c>
      <c r="D29" s="111">
        <f>'12_Mod Controls'!O28</f>
        <v>0</v>
      </c>
      <c r="E29" s="112">
        <f>'12_Mod Controls'!P28</f>
        <v>0</v>
      </c>
      <c r="F29" s="112" t="str">
        <f>'12_Mod Controls'!Q28</f>
        <v xml:space="preserve"> </v>
      </c>
    </row>
    <row r="30" spans="1:6">
      <c r="A30" s="113">
        <v>27</v>
      </c>
      <c r="B30" s="113" t="s">
        <v>226</v>
      </c>
      <c r="C30" s="84" t="s">
        <v>157</v>
      </c>
      <c r="D30" s="111">
        <f>'12_Mod Controls'!O29</f>
        <v>0</v>
      </c>
      <c r="E30" s="112">
        <f>'12_Mod Controls'!P29</f>
        <v>0</v>
      </c>
      <c r="F30" s="112" t="str">
        <f>'12_Mod Controls'!Q29</f>
        <v xml:space="preserve"> </v>
      </c>
    </row>
    <row r="31" spans="1:6">
      <c r="A31" s="113">
        <v>28</v>
      </c>
      <c r="B31" s="113" t="s">
        <v>227</v>
      </c>
      <c r="C31" s="84" t="s">
        <v>157</v>
      </c>
      <c r="D31" s="111">
        <f>'12_Mod Controls'!O30</f>
        <v>0</v>
      </c>
      <c r="E31" s="112">
        <f>'12_Mod Controls'!P30</f>
        <v>0</v>
      </c>
      <c r="F31" s="112" t="str">
        <f>'12_Mod Controls'!Q30</f>
        <v xml:space="preserve"> </v>
      </c>
    </row>
    <row r="32" spans="1:6">
      <c r="A32" s="113">
        <v>29</v>
      </c>
      <c r="B32" s="113" t="s">
        <v>228</v>
      </c>
      <c r="C32" s="84" t="s">
        <v>157</v>
      </c>
      <c r="D32" s="111">
        <f>'12_Mod Controls'!O31</f>
        <v>0</v>
      </c>
      <c r="E32" s="112">
        <f>'12_Mod Controls'!P31</f>
        <v>0</v>
      </c>
      <c r="F32" s="112" t="str">
        <f>'12_Mod Controls'!Q31</f>
        <v xml:space="preserve"> </v>
      </c>
    </row>
    <row r="33" spans="1:6">
      <c r="A33" s="113">
        <v>30</v>
      </c>
      <c r="B33" s="113" t="s">
        <v>229</v>
      </c>
      <c r="C33" s="84" t="s">
        <v>157</v>
      </c>
      <c r="D33" s="111">
        <f>'12_Mod Controls'!O32</f>
        <v>0</v>
      </c>
      <c r="E33" s="112">
        <f>'12_Mod Controls'!P32</f>
        <v>0</v>
      </c>
      <c r="F33" s="112" t="str">
        <f>'12_Mod Controls'!Q32</f>
        <v xml:space="preserve"> </v>
      </c>
    </row>
    <row r="34" spans="1:6">
      <c r="A34" s="109">
        <v>31</v>
      </c>
      <c r="B34" s="113" t="s">
        <v>230</v>
      </c>
      <c r="C34" s="84" t="s">
        <v>157</v>
      </c>
      <c r="D34" s="111">
        <f>'12_Mod Controls'!O33</f>
        <v>0</v>
      </c>
      <c r="E34" s="112">
        <f>'12_Mod Controls'!P33</f>
        <v>0</v>
      </c>
      <c r="F34" s="112" t="str">
        <f>'12_Mod Controls'!Q33</f>
        <v xml:space="preserve"> </v>
      </c>
    </row>
    <row r="35" spans="1:6">
      <c r="A35" s="113">
        <v>32</v>
      </c>
      <c r="B35" s="113" t="s">
        <v>231</v>
      </c>
      <c r="C35" s="84" t="s">
        <v>157</v>
      </c>
      <c r="D35" s="111">
        <f>'12_Mod Controls'!O34</f>
        <v>0</v>
      </c>
      <c r="E35" s="112">
        <f>'12_Mod Controls'!P34</f>
        <v>0</v>
      </c>
      <c r="F35" s="112" t="str">
        <f>'12_Mod Controls'!Q34</f>
        <v xml:space="preserve"> </v>
      </c>
    </row>
    <row r="36" spans="1:6">
      <c r="A36" s="113">
        <v>33</v>
      </c>
      <c r="B36" s="113" t="s">
        <v>232</v>
      </c>
      <c r="C36" s="84" t="s">
        <v>157</v>
      </c>
      <c r="D36" s="111">
        <f>'12_Mod Controls'!O35</f>
        <v>0</v>
      </c>
      <c r="E36" s="112">
        <f>'12_Mod Controls'!P35</f>
        <v>0</v>
      </c>
      <c r="F36" s="112" t="str">
        <f>'12_Mod Controls'!Q35</f>
        <v xml:space="preserve"> </v>
      </c>
    </row>
    <row r="37" spans="1:6">
      <c r="A37" s="113">
        <v>34</v>
      </c>
      <c r="B37" s="113" t="s">
        <v>233</v>
      </c>
      <c r="C37" s="84" t="s">
        <v>157</v>
      </c>
      <c r="D37" s="111">
        <f>'12_Mod Controls'!O36</f>
        <v>0</v>
      </c>
      <c r="E37" s="112">
        <f>'12_Mod Controls'!P36</f>
        <v>0</v>
      </c>
      <c r="F37" s="112" t="str">
        <f>'12_Mod Controls'!Q36</f>
        <v xml:space="preserve"> </v>
      </c>
    </row>
    <row r="38" spans="1:6">
      <c r="A38" s="113">
        <v>35</v>
      </c>
      <c r="B38" s="113" t="s">
        <v>234</v>
      </c>
      <c r="C38" s="84" t="s">
        <v>157</v>
      </c>
      <c r="D38" s="111">
        <f>'12_Mod Controls'!O37</f>
        <v>0</v>
      </c>
      <c r="E38" s="112">
        <f>'12_Mod Controls'!P37</f>
        <v>0</v>
      </c>
      <c r="F38" s="112" t="str">
        <f>'12_Mod Controls'!Q37</f>
        <v xml:space="preserve"> </v>
      </c>
    </row>
    <row r="39" spans="1:6">
      <c r="A39" s="113">
        <v>36</v>
      </c>
      <c r="B39" s="113" t="s">
        <v>235</v>
      </c>
      <c r="C39" s="84" t="s">
        <v>157</v>
      </c>
      <c r="D39" s="111">
        <f>'12_Mod Controls'!O38</f>
        <v>0</v>
      </c>
      <c r="E39" s="112">
        <f>'12_Mod Controls'!P38</f>
        <v>0</v>
      </c>
      <c r="F39" s="112" t="str">
        <f>'12_Mod Controls'!Q38</f>
        <v xml:space="preserve"> </v>
      </c>
    </row>
    <row r="40" spans="1:6">
      <c r="A40" s="113">
        <v>37</v>
      </c>
      <c r="B40" s="113" t="s">
        <v>236</v>
      </c>
      <c r="C40" s="84" t="s">
        <v>157</v>
      </c>
      <c r="D40" s="111">
        <f>'12_Mod Controls'!O39</f>
        <v>0</v>
      </c>
      <c r="E40" s="112">
        <f>'12_Mod Controls'!P39</f>
        <v>0</v>
      </c>
      <c r="F40" s="112" t="str">
        <f>'12_Mod Controls'!Q39</f>
        <v xml:space="preserve"> </v>
      </c>
    </row>
    <row r="41" spans="1:6">
      <c r="A41" s="113">
        <v>38</v>
      </c>
      <c r="B41" s="113" t="s">
        <v>237</v>
      </c>
      <c r="C41" s="84" t="s">
        <v>157</v>
      </c>
      <c r="D41" s="111">
        <f>'12_Mod Controls'!O40</f>
        <v>0</v>
      </c>
      <c r="E41" s="112">
        <f>'12_Mod Controls'!P40</f>
        <v>0</v>
      </c>
      <c r="F41" s="112" t="str">
        <f>'12_Mod Controls'!Q40</f>
        <v xml:space="preserve"> </v>
      </c>
    </row>
    <row r="42" spans="1:6">
      <c r="A42" s="113">
        <v>39</v>
      </c>
      <c r="B42" s="113" t="s">
        <v>238</v>
      </c>
      <c r="C42" s="84" t="s">
        <v>157</v>
      </c>
      <c r="D42" s="111">
        <f>'12_Mod Controls'!O41</f>
        <v>0</v>
      </c>
      <c r="E42" s="112">
        <f>'12_Mod Controls'!P41</f>
        <v>0</v>
      </c>
      <c r="F42" s="112" t="str">
        <f>'12_Mod Controls'!Q41</f>
        <v xml:space="preserve"> </v>
      </c>
    </row>
    <row r="43" spans="1:6">
      <c r="A43" s="113">
        <v>40</v>
      </c>
      <c r="B43" s="113" t="s">
        <v>239</v>
      </c>
      <c r="C43" s="84" t="s">
        <v>157</v>
      </c>
      <c r="D43" s="111">
        <f>'12_Mod Controls'!O42</f>
        <v>0</v>
      </c>
      <c r="E43" s="112">
        <f>'12_Mod Controls'!P42</f>
        <v>0</v>
      </c>
      <c r="F43" s="112" t="str">
        <f>'12_Mod Controls'!Q42</f>
        <v xml:space="preserve"> </v>
      </c>
    </row>
    <row r="44" spans="1:6">
      <c r="A44" s="109">
        <v>41</v>
      </c>
      <c r="B44" s="113" t="s">
        <v>240</v>
      </c>
      <c r="C44" s="84" t="s">
        <v>157</v>
      </c>
      <c r="D44" s="111">
        <f>'12_Mod Controls'!O43</f>
        <v>0</v>
      </c>
      <c r="E44" s="112">
        <f>'12_Mod Controls'!P43</f>
        <v>0</v>
      </c>
      <c r="F44" s="112" t="str">
        <f>'12_Mod Controls'!Q43</f>
        <v xml:space="preserve"> </v>
      </c>
    </row>
    <row r="45" spans="1:6">
      <c r="A45" s="113">
        <v>42</v>
      </c>
      <c r="B45" s="113" t="s">
        <v>241</v>
      </c>
      <c r="C45" s="84" t="s">
        <v>157</v>
      </c>
      <c r="D45" s="111">
        <f>'12_Mod Controls'!O44</f>
        <v>0</v>
      </c>
      <c r="E45" s="112">
        <f>'12_Mod Controls'!P44</f>
        <v>0</v>
      </c>
      <c r="F45" s="112" t="str">
        <f>'12_Mod Controls'!Q44</f>
        <v xml:space="preserve"> </v>
      </c>
    </row>
    <row r="46" spans="1:6">
      <c r="A46" s="113">
        <v>43</v>
      </c>
      <c r="B46" s="113" t="s">
        <v>242</v>
      </c>
      <c r="C46" s="84" t="s">
        <v>157</v>
      </c>
      <c r="D46" s="111">
        <f>'12_Mod Controls'!O45</f>
        <v>0</v>
      </c>
      <c r="E46" s="112">
        <f>'12_Mod Controls'!P45</f>
        <v>0</v>
      </c>
      <c r="F46" s="112" t="str">
        <f>'12_Mod Controls'!Q45</f>
        <v xml:space="preserve"> </v>
      </c>
    </row>
    <row r="47" spans="1:6">
      <c r="A47" s="113">
        <v>44</v>
      </c>
      <c r="B47" s="113" t="s">
        <v>243</v>
      </c>
      <c r="C47" s="84" t="s">
        <v>157</v>
      </c>
      <c r="D47" s="111">
        <f>'12_Mod Controls'!O46</f>
        <v>0</v>
      </c>
      <c r="E47" s="112">
        <f>'12_Mod Controls'!P46</f>
        <v>0</v>
      </c>
      <c r="F47" s="112" t="str">
        <f>'12_Mod Controls'!Q46</f>
        <v xml:space="preserve"> </v>
      </c>
    </row>
    <row r="48" spans="1:6">
      <c r="A48" s="113">
        <v>45</v>
      </c>
      <c r="B48" s="113" t="s">
        <v>244</v>
      </c>
      <c r="C48" s="84" t="s">
        <v>157</v>
      </c>
      <c r="D48" s="111">
        <f>'12_Mod Controls'!O47</f>
        <v>0</v>
      </c>
      <c r="E48" s="112">
        <f>'12_Mod Controls'!P47</f>
        <v>0</v>
      </c>
      <c r="F48" s="112" t="str">
        <f>'12_Mod Controls'!Q47</f>
        <v xml:space="preserve"> </v>
      </c>
    </row>
    <row r="49" spans="1:6">
      <c r="A49" s="113">
        <v>46</v>
      </c>
      <c r="B49" s="113" t="s">
        <v>245</v>
      </c>
      <c r="C49" s="84" t="s">
        <v>157</v>
      </c>
      <c r="D49" s="111">
        <f>'12_Mod Controls'!O48</f>
        <v>0</v>
      </c>
      <c r="E49" s="112">
        <f>'12_Mod Controls'!P48</f>
        <v>0</v>
      </c>
      <c r="F49" s="112" t="str">
        <f>'12_Mod Controls'!Q48</f>
        <v xml:space="preserve"> </v>
      </c>
    </row>
    <row r="50" spans="1:6">
      <c r="A50" s="113">
        <v>47</v>
      </c>
      <c r="B50" s="113" t="s">
        <v>246</v>
      </c>
      <c r="C50" s="84" t="s">
        <v>157</v>
      </c>
      <c r="D50" s="111">
        <f>'12_Mod Controls'!O49</f>
        <v>0</v>
      </c>
      <c r="E50" s="112">
        <f>'12_Mod Controls'!P49</f>
        <v>0</v>
      </c>
      <c r="F50" s="112" t="str">
        <f>'12_Mod Controls'!Q49</f>
        <v xml:space="preserve"> </v>
      </c>
    </row>
    <row r="51" spans="1:6">
      <c r="A51" s="113">
        <v>48</v>
      </c>
      <c r="B51" s="113" t="s">
        <v>247</v>
      </c>
      <c r="C51" s="84" t="s">
        <v>157</v>
      </c>
      <c r="D51" s="111">
        <f>'12_Mod Controls'!O50</f>
        <v>0</v>
      </c>
      <c r="E51" s="112">
        <f>'12_Mod Controls'!P50</f>
        <v>0</v>
      </c>
      <c r="F51" s="112" t="str">
        <f>'12_Mod Controls'!Q50</f>
        <v xml:space="preserve"> </v>
      </c>
    </row>
    <row r="52" spans="1:6">
      <c r="A52" s="113">
        <v>49</v>
      </c>
      <c r="B52" s="113" t="s">
        <v>248</v>
      </c>
      <c r="C52" s="84" t="s">
        <v>157</v>
      </c>
      <c r="D52" s="111">
        <f>'12_Mod Controls'!O51</f>
        <v>0</v>
      </c>
      <c r="E52" s="112">
        <f>'12_Mod Controls'!P51</f>
        <v>0</v>
      </c>
      <c r="F52" s="112" t="str">
        <f>'12_Mod Controls'!Q51</f>
        <v xml:space="preserve"> </v>
      </c>
    </row>
    <row r="53" spans="1:6">
      <c r="A53" s="113">
        <v>50</v>
      </c>
      <c r="B53" s="113" t="s">
        <v>249</v>
      </c>
      <c r="C53" s="84" t="s">
        <v>157</v>
      </c>
      <c r="D53" s="111">
        <f>'12_Mod Controls'!O52</f>
        <v>0</v>
      </c>
      <c r="E53" s="112">
        <f>'12_Mod Controls'!P52</f>
        <v>0</v>
      </c>
      <c r="F53" s="112" t="str">
        <f>'12_Mod Controls'!Q52</f>
        <v xml:space="preserve"> </v>
      </c>
    </row>
    <row r="54" spans="1:6">
      <c r="A54" s="109">
        <v>51</v>
      </c>
      <c r="B54" s="113" t="s">
        <v>250</v>
      </c>
      <c r="C54" s="84" t="s">
        <v>157</v>
      </c>
      <c r="D54" s="111">
        <f>'12_Mod Controls'!O53</f>
        <v>0</v>
      </c>
      <c r="E54" s="112">
        <f>'12_Mod Controls'!P53</f>
        <v>0</v>
      </c>
      <c r="F54" s="112" t="str">
        <f>'12_Mod Controls'!Q53</f>
        <v xml:space="preserve"> </v>
      </c>
    </row>
    <row r="55" spans="1:6">
      <c r="A55" s="113">
        <v>52</v>
      </c>
      <c r="B55" s="113" t="s">
        <v>251</v>
      </c>
      <c r="C55" s="84" t="s">
        <v>157</v>
      </c>
      <c r="D55" s="111">
        <f>'12_Mod Controls'!O54</f>
        <v>0</v>
      </c>
      <c r="E55" s="112">
        <f>'12_Mod Controls'!P54</f>
        <v>0</v>
      </c>
      <c r="F55" s="112" t="str">
        <f>'12_Mod Controls'!Q54</f>
        <v xml:space="preserve"> </v>
      </c>
    </row>
    <row r="56" spans="1:6">
      <c r="A56" s="113">
        <v>53</v>
      </c>
      <c r="B56" s="113" t="s">
        <v>252</v>
      </c>
      <c r="C56" s="84" t="s">
        <v>157</v>
      </c>
      <c r="D56" s="111">
        <f>'12_Mod Controls'!O55</f>
        <v>0</v>
      </c>
      <c r="E56" s="112">
        <f>'12_Mod Controls'!P55</f>
        <v>0</v>
      </c>
      <c r="F56" s="112" t="str">
        <f>'12_Mod Controls'!Q55</f>
        <v xml:space="preserve"> </v>
      </c>
    </row>
    <row r="57" spans="1:6">
      <c r="A57" s="113">
        <v>54</v>
      </c>
      <c r="B57" s="113" t="s">
        <v>253</v>
      </c>
      <c r="C57" s="84" t="s">
        <v>157</v>
      </c>
      <c r="D57" s="111">
        <f>'12_Mod Controls'!O56</f>
        <v>0</v>
      </c>
      <c r="E57" s="112">
        <f>'12_Mod Controls'!P56</f>
        <v>0</v>
      </c>
      <c r="F57" s="112" t="str">
        <f>'12_Mod Controls'!Q56</f>
        <v xml:space="preserve"> </v>
      </c>
    </row>
    <row r="58" spans="1:6">
      <c r="A58" s="113">
        <v>55</v>
      </c>
      <c r="B58" s="113" t="s">
        <v>254</v>
      </c>
      <c r="C58" s="84" t="s">
        <v>157</v>
      </c>
      <c r="D58" s="111">
        <f>'12_Mod Controls'!O57</f>
        <v>0</v>
      </c>
      <c r="E58" s="112">
        <f>'12_Mod Controls'!P57</f>
        <v>0</v>
      </c>
      <c r="F58" s="112" t="str">
        <f>'12_Mod Controls'!Q57</f>
        <v xml:space="preserve"> </v>
      </c>
    </row>
    <row r="59" spans="1:6">
      <c r="A59" s="113">
        <v>56</v>
      </c>
      <c r="B59" s="113" t="s">
        <v>255</v>
      </c>
      <c r="C59" s="84" t="s">
        <v>157</v>
      </c>
      <c r="D59" s="111">
        <f>'12_Mod Controls'!O58</f>
        <v>0</v>
      </c>
      <c r="E59" s="112">
        <f>'12_Mod Controls'!P58</f>
        <v>0</v>
      </c>
      <c r="F59" s="112" t="str">
        <f>'12_Mod Controls'!Q58</f>
        <v xml:space="preserve"> </v>
      </c>
    </row>
    <row r="60" spans="1:6">
      <c r="A60" s="113">
        <v>57</v>
      </c>
      <c r="B60" s="113" t="s">
        <v>256</v>
      </c>
      <c r="C60" s="84" t="s">
        <v>157</v>
      </c>
      <c r="D60" s="111">
        <f>'12_Mod Controls'!O59</f>
        <v>0</v>
      </c>
      <c r="E60" s="112">
        <f>'12_Mod Controls'!P59</f>
        <v>0</v>
      </c>
      <c r="F60" s="112" t="str">
        <f>'12_Mod Controls'!Q59</f>
        <v xml:space="preserve"> </v>
      </c>
    </row>
    <row r="61" spans="1:6">
      <c r="A61" s="113">
        <v>58</v>
      </c>
      <c r="B61" s="113" t="s">
        <v>257</v>
      </c>
      <c r="C61" s="84" t="s">
        <v>157</v>
      </c>
      <c r="D61" s="111">
        <f>'12_Mod Controls'!O60</f>
        <v>0</v>
      </c>
      <c r="E61" s="112">
        <f>'12_Mod Controls'!P60</f>
        <v>0</v>
      </c>
      <c r="F61" s="112" t="str">
        <f>'12_Mod Controls'!Q60</f>
        <v xml:space="preserve"> </v>
      </c>
    </row>
    <row r="62" spans="1:6">
      <c r="A62" s="113">
        <v>59</v>
      </c>
      <c r="B62" s="113" t="s">
        <v>258</v>
      </c>
      <c r="C62" s="84" t="s">
        <v>157</v>
      </c>
      <c r="D62" s="111">
        <f>'12_Mod Controls'!O61</f>
        <v>0</v>
      </c>
      <c r="E62" s="112">
        <f>'12_Mod Controls'!P61</f>
        <v>0</v>
      </c>
      <c r="F62" s="112" t="str">
        <f>'12_Mod Controls'!Q61</f>
        <v xml:space="preserve"> </v>
      </c>
    </row>
    <row r="63" spans="1:6">
      <c r="A63" s="113">
        <v>60</v>
      </c>
      <c r="B63" s="113" t="s">
        <v>259</v>
      </c>
      <c r="C63" s="84" t="s">
        <v>157</v>
      </c>
      <c r="D63" s="111">
        <f>'12_Mod Controls'!O62</f>
        <v>0</v>
      </c>
      <c r="E63" s="112">
        <f>'12_Mod Controls'!P62</f>
        <v>0</v>
      </c>
      <c r="F63" s="112" t="str">
        <f>'12_Mod Controls'!Q62</f>
        <v xml:space="preserve"> </v>
      </c>
    </row>
    <row r="64" spans="1:6">
      <c r="A64" s="109">
        <v>61</v>
      </c>
      <c r="B64" s="113" t="s">
        <v>260</v>
      </c>
      <c r="C64" s="84" t="s">
        <v>157</v>
      </c>
      <c r="D64" s="111">
        <f>'12_Mod Controls'!O63</f>
        <v>0</v>
      </c>
      <c r="E64" s="112">
        <f>'12_Mod Controls'!P63</f>
        <v>0</v>
      </c>
      <c r="F64" s="112" t="str">
        <f>'12_Mod Controls'!Q63</f>
        <v xml:space="preserve"> </v>
      </c>
    </row>
    <row r="65" spans="1:6">
      <c r="A65" s="113">
        <v>62</v>
      </c>
      <c r="B65" s="113" t="s">
        <v>261</v>
      </c>
      <c r="C65" s="84" t="s">
        <v>157</v>
      </c>
      <c r="D65" s="111">
        <f>'12_Mod Controls'!O64</f>
        <v>0</v>
      </c>
      <c r="E65" s="112">
        <f>'12_Mod Controls'!P64</f>
        <v>0</v>
      </c>
      <c r="F65" s="112" t="str">
        <f>'12_Mod Controls'!Q64</f>
        <v xml:space="preserve"> </v>
      </c>
    </row>
    <row r="66" spans="1:6">
      <c r="A66" s="113">
        <v>63</v>
      </c>
      <c r="B66" s="113" t="s">
        <v>262</v>
      </c>
      <c r="C66" s="84" t="s">
        <v>157</v>
      </c>
      <c r="D66" s="111">
        <f>'12_Mod Controls'!O65</f>
        <v>0</v>
      </c>
      <c r="E66" s="112">
        <f>'12_Mod Controls'!P65</f>
        <v>0</v>
      </c>
      <c r="F66" s="112" t="str">
        <f>'12_Mod Controls'!Q65</f>
        <v xml:space="preserve"> </v>
      </c>
    </row>
    <row r="67" spans="1:6">
      <c r="A67" s="113">
        <v>64</v>
      </c>
      <c r="B67" s="113" t="s">
        <v>263</v>
      </c>
      <c r="C67" s="84" t="s">
        <v>157</v>
      </c>
      <c r="D67" s="111">
        <f>'12_Mod Controls'!O66</f>
        <v>0</v>
      </c>
      <c r="E67" s="112">
        <f>'12_Mod Controls'!P66</f>
        <v>0</v>
      </c>
      <c r="F67" s="112" t="str">
        <f>'12_Mod Controls'!Q66</f>
        <v xml:space="preserve"> </v>
      </c>
    </row>
    <row r="68" spans="1:6">
      <c r="A68" s="113">
        <v>65</v>
      </c>
      <c r="B68" s="113" t="s">
        <v>264</v>
      </c>
      <c r="C68" s="84" t="s">
        <v>157</v>
      </c>
      <c r="D68" s="111">
        <f>'12_Mod Controls'!O67</f>
        <v>0</v>
      </c>
      <c r="E68" s="112">
        <f>'12_Mod Controls'!P67</f>
        <v>0</v>
      </c>
      <c r="F68" s="112" t="str">
        <f>'12_Mod Controls'!Q67</f>
        <v xml:space="preserve"> </v>
      </c>
    </row>
    <row r="69" spans="1:6">
      <c r="A69" s="113">
        <v>66</v>
      </c>
      <c r="B69" s="113" t="s">
        <v>265</v>
      </c>
      <c r="C69" s="84" t="s">
        <v>157</v>
      </c>
      <c r="D69" s="111">
        <f>'12_Mod Controls'!O68</f>
        <v>0</v>
      </c>
      <c r="E69" s="112">
        <f>'12_Mod Controls'!P68</f>
        <v>0</v>
      </c>
      <c r="F69" s="112" t="str">
        <f>'12_Mod Controls'!Q68</f>
        <v xml:space="preserve"> </v>
      </c>
    </row>
    <row r="70" spans="1:6">
      <c r="A70" s="113">
        <v>67</v>
      </c>
      <c r="B70" s="113" t="s">
        <v>266</v>
      </c>
      <c r="C70" s="84" t="s">
        <v>157</v>
      </c>
      <c r="D70" s="111">
        <f>'12_Mod Controls'!O69</f>
        <v>0</v>
      </c>
      <c r="E70" s="112">
        <f>'12_Mod Controls'!P69</f>
        <v>0</v>
      </c>
      <c r="F70" s="112" t="str">
        <f>'12_Mod Controls'!Q69</f>
        <v xml:space="preserve"> </v>
      </c>
    </row>
    <row r="71" spans="1:6">
      <c r="A71" s="113">
        <v>68</v>
      </c>
      <c r="B71" s="113" t="s">
        <v>267</v>
      </c>
      <c r="C71" s="84" t="s">
        <v>157</v>
      </c>
      <c r="D71" s="111">
        <f>'12_Mod Controls'!O70</f>
        <v>0</v>
      </c>
      <c r="E71" s="112">
        <f>'12_Mod Controls'!P70</f>
        <v>0</v>
      </c>
      <c r="F71" s="112" t="str">
        <f>'12_Mod Controls'!Q70</f>
        <v xml:space="preserve"> </v>
      </c>
    </row>
    <row r="72" spans="1:6">
      <c r="A72" s="113">
        <v>69</v>
      </c>
      <c r="B72" s="113" t="s">
        <v>268</v>
      </c>
      <c r="C72" s="84" t="s">
        <v>157</v>
      </c>
      <c r="D72" s="111">
        <f>'12_Mod Controls'!O71</f>
        <v>0</v>
      </c>
      <c r="E72" s="112">
        <f>'12_Mod Controls'!P71</f>
        <v>0</v>
      </c>
      <c r="F72" s="112" t="str">
        <f>'12_Mod Controls'!Q71</f>
        <v xml:space="preserve"> </v>
      </c>
    </row>
    <row r="73" spans="1:6">
      <c r="A73" s="113">
        <v>70</v>
      </c>
      <c r="B73" s="113" t="s">
        <v>269</v>
      </c>
      <c r="C73" s="84" t="s">
        <v>157</v>
      </c>
      <c r="D73" s="111">
        <f>'12_Mod Controls'!O72</f>
        <v>0</v>
      </c>
      <c r="E73" s="112">
        <f>'12_Mod Controls'!P72</f>
        <v>0</v>
      </c>
      <c r="F73" s="112" t="str">
        <f>'12_Mod Controls'!Q72</f>
        <v xml:space="preserve"> </v>
      </c>
    </row>
    <row r="74" spans="1:6">
      <c r="A74" s="109">
        <v>71</v>
      </c>
      <c r="B74" s="113" t="s">
        <v>270</v>
      </c>
      <c r="C74" s="84" t="s">
        <v>157</v>
      </c>
      <c r="D74" s="111">
        <f>'12_Mod Controls'!O73</f>
        <v>0</v>
      </c>
      <c r="E74" s="112">
        <f>'12_Mod Controls'!P73</f>
        <v>0</v>
      </c>
      <c r="F74" s="112" t="str">
        <f>'12_Mod Controls'!Q73</f>
        <v xml:space="preserve"> </v>
      </c>
    </row>
    <row r="75" spans="1:6">
      <c r="A75" s="113">
        <v>72</v>
      </c>
      <c r="B75" s="113" t="s">
        <v>271</v>
      </c>
      <c r="C75" s="84" t="s">
        <v>157</v>
      </c>
      <c r="D75" s="111">
        <f>'12_Mod Controls'!O74</f>
        <v>0</v>
      </c>
      <c r="E75" s="112">
        <f>'12_Mod Controls'!P74</f>
        <v>0</v>
      </c>
      <c r="F75" s="112" t="str">
        <f>'12_Mod Controls'!Q74</f>
        <v xml:space="preserve"> </v>
      </c>
    </row>
    <row r="76" spans="1:6">
      <c r="A76" s="113">
        <v>73</v>
      </c>
      <c r="B76" s="113" t="s">
        <v>272</v>
      </c>
      <c r="C76" s="84" t="s">
        <v>157</v>
      </c>
      <c r="D76" s="111">
        <f>'12_Mod Controls'!O75</f>
        <v>0</v>
      </c>
      <c r="E76" s="112">
        <f>'12_Mod Controls'!P75</f>
        <v>0</v>
      </c>
      <c r="F76" s="112" t="str">
        <f>'12_Mod Controls'!Q75</f>
        <v xml:space="preserve"> </v>
      </c>
    </row>
    <row r="77" spans="1:6">
      <c r="A77" s="113">
        <v>74</v>
      </c>
      <c r="B77" s="113" t="s">
        <v>273</v>
      </c>
      <c r="C77" s="84" t="s">
        <v>157</v>
      </c>
      <c r="D77" s="111">
        <f>'12_Mod Controls'!O76</f>
        <v>0</v>
      </c>
      <c r="E77" s="112">
        <f>'12_Mod Controls'!P76</f>
        <v>0</v>
      </c>
      <c r="F77" s="112" t="str">
        <f>'12_Mod Controls'!Q76</f>
        <v xml:space="preserve"> </v>
      </c>
    </row>
    <row r="78" spans="1:6">
      <c r="A78" s="113">
        <v>75</v>
      </c>
      <c r="B78" s="113" t="s">
        <v>274</v>
      </c>
      <c r="C78" s="84" t="s">
        <v>157</v>
      </c>
      <c r="D78" s="111">
        <f>'12_Mod Controls'!O77</f>
        <v>0</v>
      </c>
      <c r="E78" s="112">
        <f>'12_Mod Controls'!P77</f>
        <v>0</v>
      </c>
      <c r="F78" s="112" t="str">
        <f>'12_Mod Controls'!Q77</f>
        <v xml:space="preserve"> </v>
      </c>
    </row>
    <row r="79" spans="1:6">
      <c r="A79" s="113">
        <v>76</v>
      </c>
      <c r="B79" s="114" t="s">
        <v>275</v>
      </c>
      <c r="C79" s="84" t="s">
        <v>157</v>
      </c>
      <c r="D79" s="111">
        <f>'12_Mod Controls'!O78</f>
        <v>0</v>
      </c>
      <c r="E79" s="112">
        <f>'12_Mod Controls'!P78</f>
        <v>0</v>
      </c>
      <c r="F79" s="112" t="str">
        <f>'12_Mod Controls'!Q78</f>
        <v xml:space="preserve"> </v>
      </c>
    </row>
    <row r="80" spans="1:6">
      <c r="A80" s="113">
        <v>77</v>
      </c>
      <c r="B80" s="114" t="s">
        <v>276</v>
      </c>
      <c r="C80" s="84" t="s">
        <v>157</v>
      </c>
      <c r="D80" s="111">
        <f>'12_Mod Controls'!O79</f>
        <v>0</v>
      </c>
      <c r="E80" s="112">
        <f>'12_Mod Controls'!P79</f>
        <v>0</v>
      </c>
      <c r="F80" s="112" t="str">
        <f>'12_Mod Controls'!Q79</f>
        <v xml:space="preserve"> </v>
      </c>
    </row>
    <row r="81" spans="1:6">
      <c r="A81" s="113">
        <v>78</v>
      </c>
      <c r="B81" s="113" t="s">
        <v>277</v>
      </c>
      <c r="C81" s="84" t="s">
        <v>157</v>
      </c>
      <c r="D81" s="111">
        <f>'12_Mod Controls'!O80</f>
        <v>0</v>
      </c>
      <c r="E81" s="112">
        <f>'12_Mod Controls'!P80</f>
        <v>0</v>
      </c>
      <c r="F81" s="112" t="str">
        <f>'12_Mod Controls'!Q80</f>
        <v xml:space="preserve"> </v>
      </c>
    </row>
    <row r="82" spans="1:6">
      <c r="A82" s="113">
        <v>79</v>
      </c>
      <c r="B82" s="113" t="s">
        <v>278</v>
      </c>
      <c r="C82" s="84" t="s">
        <v>157</v>
      </c>
      <c r="D82" s="111">
        <f>'12_Mod Controls'!O81</f>
        <v>0</v>
      </c>
      <c r="E82" s="112">
        <f>'12_Mod Controls'!P81</f>
        <v>0</v>
      </c>
      <c r="F82" s="112" t="str">
        <f>'12_Mod Controls'!Q81</f>
        <v xml:space="preserve"> </v>
      </c>
    </row>
    <row r="83" spans="1:6">
      <c r="A83" s="113">
        <v>80</v>
      </c>
      <c r="B83" s="113" t="s">
        <v>279</v>
      </c>
      <c r="C83" s="84" t="s">
        <v>157</v>
      </c>
      <c r="D83" s="111">
        <f>'12_Mod Controls'!O82</f>
        <v>0</v>
      </c>
      <c r="E83" s="112">
        <f>'12_Mod Controls'!P82</f>
        <v>0</v>
      </c>
      <c r="F83" s="112" t="str">
        <f>'12_Mod Controls'!Q82</f>
        <v xml:space="preserve"> </v>
      </c>
    </row>
    <row r="84" spans="1:6">
      <c r="A84" s="109">
        <v>81</v>
      </c>
      <c r="B84" s="113" t="s">
        <v>280</v>
      </c>
      <c r="C84" s="84" t="s">
        <v>157</v>
      </c>
      <c r="D84" s="111">
        <f>'12_Mod Controls'!O83</f>
        <v>0</v>
      </c>
      <c r="E84" s="112">
        <f>'12_Mod Controls'!P83</f>
        <v>0</v>
      </c>
      <c r="F84" s="112" t="str">
        <f>'12_Mod Controls'!Q83</f>
        <v xml:space="preserve"> </v>
      </c>
    </row>
    <row r="85" spans="1:6">
      <c r="A85" s="113">
        <v>82</v>
      </c>
      <c r="B85" s="113" t="s">
        <v>281</v>
      </c>
      <c r="C85" s="84" t="s">
        <v>157</v>
      </c>
      <c r="D85" s="111">
        <f>'12_Mod Controls'!O84</f>
        <v>0</v>
      </c>
      <c r="E85" s="112">
        <f>'12_Mod Controls'!P84</f>
        <v>0</v>
      </c>
      <c r="F85" s="112" t="str">
        <f>'12_Mod Controls'!Q84</f>
        <v xml:space="preserve"> </v>
      </c>
    </row>
    <row r="86" spans="1:6">
      <c r="A86" s="113">
        <v>83</v>
      </c>
      <c r="B86" s="113" t="s">
        <v>282</v>
      </c>
      <c r="C86" s="84" t="s">
        <v>157</v>
      </c>
      <c r="D86" s="111">
        <f>'12_Mod Controls'!O85</f>
        <v>0</v>
      </c>
      <c r="E86" s="112">
        <f>'12_Mod Controls'!P85</f>
        <v>0</v>
      </c>
      <c r="F86" s="112" t="str">
        <f>'12_Mod Controls'!Q85</f>
        <v xml:space="preserve"> </v>
      </c>
    </row>
    <row r="87" spans="1:6">
      <c r="A87" s="113">
        <v>84</v>
      </c>
      <c r="B87" s="113" t="s">
        <v>283</v>
      </c>
      <c r="C87" s="84" t="s">
        <v>157</v>
      </c>
      <c r="D87" s="111">
        <f>'12_Mod Controls'!O86</f>
        <v>0</v>
      </c>
      <c r="E87" s="112">
        <f>'12_Mod Controls'!P86</f>
        <v>0</v>
      </c>
      <c r="F87" s="112" t="str">
        <f>'12_Mod Controls'!Q86</f>
        <v xml:space="preserve"> </v>
      </c>
    </row>
    <row r="88" spans="1:6">
      <c r="A88" s="113">
        <v>85</v>
      </c>
      <c r="B88" s="113" t="s">
        <v>284</v>
      </c>
      <c r="C88" s="84" t="s">
        <v>157</v>
      </c>
      <c r="D88" s="111">
        <f>'12_Mod Controls'!O87</f>
        <v>0</v>
      </c>
      <c r="E88" s="112">
        <f>'12_Mod Controls'!P87</f>
        <v>0</v>
      </c>
      <c r="F88" s="112" t="str">
        <f>'12_Mod Controls'!Q87</f>
        <v xml:space="preserve"> </v>
      </c>
    </row>
    <row r="89" spans="1:6">
      <c r="A89" s="113">
        <v>86</v>
      </c>
      <c r="B89" s="113" t="s">
        <v>285</v>
      </c>
      <c r="C89" s="84" t="s">
        <v>157</v>
      </c>
      <c r="D89" s="111">
        <f>'12_Mod Controls'!O88</f>
        <v>0</v>
      </c>
      <c r="E89" s="112">
        <f>'12_Mod Controls'!P88</f>
        <v>0</v>
      </c>
      <c r="F89" s="112" t="str">
        <f>'12_Mod Controls'!Q88</f>
        <v xml:space="preserve"> </v>
      </c>
    </row>
    <row r="90" spans="1:6">
      <c r="A90" s="113">
        <v>87</v>
      </c>
      <c r="B90" s="113" t="s">
        <v>286</v>
      </c>
      <c r="C90" s="84" t="s">
        <v>157</v>
      </c>
      <c r="D90" s="111">
        <f>'12_Mod Controls'!O89</f>
        <v>0</v>
      </c>
      <c r="E90" s="112">
        <f>'12_Mod Controls'!P89</f>
        <v>0</v>
      </c>
      <c r="F90" s="112" t="str">
        <f>'12_Mod Controls'!Q89</f>
        <v xml:space="preserve"> </v>
      </c>
    </row>
    <row r="91" spans="1:6">
      <c r="A91" s="113">
        <v>88</v>
      </c>
      <c r="B91" s="113" t="s">
        <v>287</v>
      </c>
      <c r="C91" s="84" t="s">
        <v>157</v>
      </c>
      <c r="D91" s="111">
        <f>'12_Mod Controls'!O90</f>
        <v>0</v>
      </c>
      <c r="E91" s="112">
        <f>'12_Mod Controls'!P90</f>
        <v>0</v>
      </c>
      <c r="F91" s="112" t="str">
        <f>'12_Mod Controls'!Q90</f>
        <v xml:space="preserve"> </v>
      </c>
    </row>
    <row r="92" spans="1:6">
      <c r="A92" s="113">
        <v>89</v>
      </c>
      <c r="B92" s="113" t="s">
        <v>288</v>
      </c>
      <c r="C92" s="84" t="s">
        <v>157</v>
      </c>
      <c r="D92" s="111">
        <f>'12_Mod Controls'!O91</f>
        <v>0</v>
      </c>
      <c r="E92" s="112">
        <f>'12_Mod Controls'!P91</f>
        <v>0</v>
      </c>
      <c r="F92" s="112" t="str">
        <f>'12_Mod Controls'!Q91</f>
        <v xml:space="preserve"> </v>
      </c>
    </row>
    <row r="93" spans="1:6">
      <c r="A93" s="113">
        <v>90</v>
      </c>
      <c r="B93" s="113" t="s">
        <v>289</v>
      </c>
      <c r="C93" s="84" t="s">
        <v>157</v>
      </c>
      <c r="D93" s="111">
        <f>'12_Mod Controls'!O92</f>
        <v>0</v>
      </c>
      <c r="E93" s="112">
        <f>'12_Mod Controls'!P92</f>
        <v>0</v>
      </c>
      <c r="F93" s="112" t="str">
        <f>'12_Mod Controls'!Q92</f>
        <v xml:space="preserve"> </v>
      </c>
    </row>
    <row r="94" spans="1:6">
      <c r="A94" s="109">
        <v>91</v>
      </c>
      <c r="B94" s="113" t="s">
        <v>290</v>
      </c>
      <c r="C94" s="84" t="s">
        <v>157</v>
      </c>
      <c r="D94" s="111">
        <f>'12_Mod Controls'!O93</f>
        <v>0</v>
      </c>
      <c r="E94" s="112">
        <f>'12_Mod Controls'!P93</f>
        <v>0</v>
      </c>
      <c r="F94" s="112" t="str">
        <f>'12_Mod Controls'!Q93</f>
        <v xml:space="preserve"> </v>
      </c>
    </row>
    <row r="95" spans="1:6">
      <c r="A95" s="113">
        <v>92</v>
      </c>
      <c r="B95" s="113" t="s">
        <v>291</v>
      </c>
      <c r="C95" s="84" t="s">
        <v>157</v>
      </c>
      <c r="D95" s="111">
        <f>'12_Mod Controls'!O94</f>
        <v>0</v>
      </c>
      <c r="E95" s="112">
        <f>'12_Mod Controls'!P94</f>
        <v>0</v>
      </c>
      <c r="F95" s="112" t="str">
        <f>'12_Mod Controls'!Q94</f>
        <v xml:space="preserve"> </v>
      </c>
    </row>
    <row r="96" spans="1:6">
      <c r="A96" s="113">
        <v>93</v>
      </c>
      <c r="B96" s="113" t="s">
        <v>292</v>
      </c>
      <c r="C96" s="84" t="s">
        <v>157</v>
      </c>
      <c r="D96" s="111">
        <f>'12_Mod Controls'!O95</f>
        <v>0</v>
      </c>
      <c r="E96" s="112">
        <f>'12_Mod Controls'!P95</f>
        <v>0</v>
      </c>
      <c r="F96" s="112" t="str">
        <f>'12_Mod Controls'!Q95</f>
        <v xml:space="preserve"> </v>
      </c>
    </row>
    <row r="97" spans="1:6">
      <c r="A97" s="113">
        <v>94</v>
      </c>
      <c r="B97" s="113" t="s">
        <v>293</v>
      </c>
      <c r="C97" s="84" t="s">
        <v>157</v>
      </c>
      <c r="D97" s="111">
        <f>'12_Mod Controls'!O96</f>
        <v>0</v>
      </c>
      <c r="E97" s="112">
        <f>'12_Mod Controls'!P96</f>
        <v>0</v>
      </c>
      <c r="F97" s="112" t="str">
        <f>'12_Mod Controls'!Q96</f>
        <v xml:space="preserve"> </v>
      </c>
    </row>
    <row r="98" spans="1:6">
      <c r="A98" s="113">
        <v>95</v>
      </c>
      <c r="B98" s="113" t="s">
        <v>294</v>
      </c>
      <c r="C98" s="84" t="s">
        <v>157</v>
      </c>
      <c r="D98" s="111">
        <f>'12_Mod Controls'!O97</f>
        <v>0</v>
      </c>
      <c r="E98" s="112">
        <f>'12_Mod Controls'!P97</f>
        <v>0</v>
      </c>
      <c r="F98" s="112" t="str">
        <f>'12_Mod Controls'!Q97</f>
        <v xml:space="preserve"> </v>
      </c>
    </row>
    <row r="99" spans="1:6">
      <c r="A99" s="113">
        <v>96</v>
      </c>
      <c r="B99" s="113" t="s">
        <v>295</v>
      </c>
      <c r="C99" s="84" t="s">
        <v>157</v>
      </c>
      <c r="D99" s="111">
        <f>'12_Mod Controls'!O98</f>
        <v>0</v>
      </c>
      <c r="E99" s="112">
        <f>'12_Mod Controls'!P98</f>
        <v>0</v>
      </c>
      <c r="F99" s="112" t="str">
        <f>'12_Mod Controls'!Q98</f>
        <v xml:space="preserve"> </v>
      </c>
    </row>
    <row r="100" spans="1:6">
      <c r="A100" s="113">
        <v>97</v>
      </c>
      <c r="B100" s="113" t="s">
        <v>296</v>
      </c>
      <c r="C100" s="84" t="s">
        <v>157</v>
      </c>
      <c r="D100" s="111">
        <f>'12_Mod Controls'!O99</f>
        <v>0</v>
      </c>
      <c r="E100" s="112">
        <f>'12_Mod Controls'!P99</f>
        <v>0</v>
      </c>
      <c r="F100" s="112" t="str">
        <f>'12_Mod Controls'!Q99</f>
        <v xml:space="preserve"> </v>
      </c>
    </row>
    <row r="101" spans="1:6">
      <c r="A101" s="113">
        <v>98</v>
      </c>
      <c r="B101" s="113" t="s">
        <v>297</v>
      </c>
      <c r="C101" s="84" t="s">
        <v>157</v>
      </c>
      <c r="D101" s="111">
        <f>'12_Mod Controls'!O100</f>
        <v>0</v>
      </c>
      <c r="E101" s="112">
        <f>'12_Mod Controls'!P100</f>
        <v>0</v>
      </c>
      <c r="F101" s="112" t="str">
        <f>'12_Mod Controls'!Q100</f>
        <v xml:space="preserve"> </v>
      </c>
    </row>
    <row r="102" spans="1:6">
      <c r="A102" s="113">
        <v>99</v>
      </c>
      <c r="B102" s="113" t="s">
        <v>298</v>
      </c>
      <c r="C102" s="84" t="s">
        <v>157</v>
      </c>
      <c r="D102" s="111">
        <f>'12_Mod Controls'!O101</f>
        <v>0</v>
      </c>
      <c r="E102" s="112">
        <f>'12_Mod Controls'!P101</f>
        <v>0</v>
      </c>
      <c r="F102" s="112" t="str">
        <f>'12_Mod Controls'!Q101</f>
        <v xml:space="preserve"> </v>
      </c>
    </row>
    <row r="103" spans="1:6">
      <c r="A103" s="113">
        <v>100</v>
      </c>
      <c r="B103" s="113" t="s">
        <v>299</v>
      </c>
      <c r="C103" s="84" t="s">
        <v>157</v>
      </c>
      <c r="D103" s="111">
        <f>'12_Mod Controls'!O102</f>
        <v>0</v>
      </c>
      <c r="E103" s="112">
        <f>'12_Mod Controls'!P102</f>
        <v>0</v>
      </c>
      <c r="F103" s="112" t="str">
        <f>'12_Mod Controls'!Q102</f>
        <v xml:space="preserve"> </v>
      </c>
    </row>
    <row r="104" spans="1:6">
      <c r="A104" s="109">
        <v>101</v>
      </c>
      <c r="B104" s="113" t="s">
        <v>300</v>
      </c>
      <c r="C104" s="84" t="s">
        <v>157</v>
      </c>
      <c r="D104" s="111">
        <f>'12_Mod Controls'!O103</f>
        <v>0</v>
      </c>
      <c r="E104" s="112">
        <f>'12_Mod Controls'!P103</f>
        <v>0</v>
      </c>
      <c r="F104" s="112" t="str">
        <f>'12_Mod Controls'!Q103</f>
        <v xml:space="preserve"> </v>
      </c>
    </row>
    <row r="105" spans="1:6">
      <c r="A105" s="113">
        <v>102</v>
      </c>
      <c r="B105" s="113" t="s">
        <v>301</v>
      </c>
      <c r="C105" s="84" t="s">
        <v>157</v>
      </c>
      <c r="D105" s="111">
        <f>'12_Mod Controls'!O104</f>
        <v>0</v>
      </c>
      <c r="E105" s="112">
        <f>'12_Mod Controls'!P104</f>
        <v>0</v>
      </c>
      <c r="F105" s="112" t="str">
        <f>'12_Mod Controls'!Q104</f>
        <v xml:space="preserve"> </v>
      </c>
    </row>
    <row r="106" spans="1:6">
      <c r="A106" s="113">
        <v>103</v>
      </c>
      <c r="B106" s="113" t="s">
        <v>302</v>
      </c>
      <c r="C106" s="84" t="s">
        <v>157</v>
      </c>
      <c r="D106" s="111">
        <f>'12_Mod Controls'!O105</f>
        <v>0</v>
      </c>
      <c r="E106" s="112">
        <f>'12_Mod Controls'!P105</f>
        <v>0</v>
      </c>
      <c r="F106" s="112" t="str">
        <f>'12_Mod Controls'!Q105</f>
        <v xml:space="preserve"> </v>
      </c>
    </row>
    <row r="107" spans="1:6">
      <c r="A107" s="113">
        <v>104</v>
      </c>
      <c r="B107" s="113" t="s">
        <v>303</v>
      </c>
      <c r="C107" s="84" t="s">
        <v>157</v>
      </c>
      <c r="D107" s="111">
        <f>'12_Mod Controls'!O106</f>
        <v>0</v>
      </c>
      <c r="E107" s="112">
        <f>'12_Mod Controls'!P106</f>
        <v>0</v>
      </c>
      <c r="F107" s="112" t="str">
        <f>'12_Mod Controls'!Q106</f>
        <v xml:space="preserve"> </v>
      </c>
    </row>
    <row r="108" spans="1:6">
      <c r="A108" s="113">
        <v>105</v>
      </c>
      <c r="B108" s="113" t="s">
        <v>304</v>
      </c>
      <c r="C108" s="84" t="s">
        <v>157</v>
      </c>
      <c r="D108" s="111">
        <f>'12_Mod Controls'!O107</f>
        <v>0</v>
      </c>
      <c r="E108" s="112">
        <f>'12_Mod Controls'!P107</f>
        <v>0</v>
      </c>
      <c r="F108" s="112" t="str">
        <f>'12_Mod Controls'!Q107</f>
        <v xml:space="preserve"> </v>
      </c>
    </row>
    <row r="109" spans="1:6">
      <c r="A109" s="113">
        <v>106</v>
      </c>
      <c r="B109" s="113" t="s">
        <v>305</v>
      </c>
      <c r="C109" s="84" t="s">
        <v>157</v>
      </c>
      <c r="D109" s="111">
        <f>'12_Mod Controls'!O108</f>
        <v>0</v>
      </c>
      <c r="E109" s="112">
        <f>'12_Mod Controls'!P108</f>
        <v>0</v>
      </c>
      <c r="F109" s="112" t="str">
        <f>'12_Mod Controls'!Q108</f>
        <v xml:space="preserve"> </v>
      </c>
    </row>
    <row r="110" spans="1:6">
      <c r="A110" s="113">
        <v>107</v>
      </c>
      <c r="B110" s="113" t="s">
        <v>306</v>
      </c>
      <c r="C110" s="84" t="s">
        <v>157</v>
      </c>
      <c r="D110" s="111">
        <f>'12_Mod Controls'!O109</f>
        <v>0</v>
      </c>
      <c r="E110" s="112">
        <f>'12_Mod Controls'!P109</f>
        <v>0</v>
      </c>
      <c r="F110" s="112" t="str">
        <f>'12_Mod Controls'!Q109</f>
        <v xml:space="preserve"> </v>
      </c>
    </row>
    <row r="111" spans="1:6">
      <c r="A111" s="113">
        <v>108</v>
      </c>
      <c r="B111" s="113" t="s">
        <v>307</v>
      </c>
      <c r="C111" s="84" t="s">
        <v>157</v>
      </c>
      <c r="D111" s="111">
        <f>'12_Mod Controls'!O110</f>
        <v>0</v>
      </c>
      <c r="E111" s="112">
        <f>'12_Mod Controls'!P110</f>
        <v>0</v>
      </c>
      <c r="F111" s="112" t="str">
        <f>'12_Mod Controls'!Q110</f>
        <v xml:space="preserve"> </v>
      </c>
    </row>
    <row r="112" spans="1:6">
      <c r="A112" s="113">
        <v>109</v>
      </c>
      <c r="B112" s="113" t="s">
        <v>308</v>
      </c>
      <c r="C112" s="84" t="s">
        <v>157</v>
      </c>
      <c r="D112" s="111">
        <f>'12_Mod Controls'!O111</f>
        <v>0</v>
      </c>
      <c r="E112" s="112">
        <f>'12_Mod Controls'!P111</f>
        <v>0</v>
      </c>
      <c r="F112" s="112" t="str">
        <f>'12_Mod Controls'!Q111</f>
        <v xml:space="preserve"> </v>
      </c>
    </row>
    <row r="113" spans="1:6">
      <c r="A113" s="113">
        <v>110</v>
      </c>
      <c r="B113" s="113" t="s">
        <v>309</v>
      </c>
      <c r="C113" s="84" t="s">
        <v>157</v>
      </c>
      <c r="D113" s="111">
        <f>'12_Mod Controls'!O112</f>
        <v>0</v>
      </c>
      <c r="E113" s="112">
        <f>'12_Mod Controls'!P112</f>
        <v>0</v>
      </c>
      <c r="F113" s="112" t="str">
        <f>'12_Mod Controls'!Q112</f>
        <v xml:space="preserve"> </v>
      </c>
    </row>
    <row r="114" spans="1:6">
      <c r="A114" s="109">
        <v>111</v>
      </c>
      <c r="B114" s="113" t="s">
        <v>310</v>
      </c>
      <c r="C114" s="84" t="s">
        <v>157</v>
      </c>
      <c r="D114" s="111">
        <f>'12_Mod Controls'!O113</f>
        <v>0</v>
      </c>
      <c r="E114" s="112">
        <f>'12_Mod Controls'!P113</f>
        <v>0</v>
      </c>
      <c r="F114" s="112" t="str">
        <f>'12_Mod Controls'!Q113</f>
        <v xml:space="preserve"> </v>
      </c>
    </row>
    <row r="115" spans="1:6">
      <c r="A115" s="113">
        <v>112</v>
      </c>
      <c r="B115" s="113" t="s">
        <v>311</v>
      </c>
      <c r="C115" s="84" t="s">
        <v>157</v>
      </c>
      <c r="D115" s="111">
        <f>'12_Mod Controls'!O114</f>
        <v>0</v>
      </c>
      <c r="E115" s="112">
        <f>'12_Mod Controls'!P114</f>
        <v>0</v>
      </c>
      <c r="F115" s="112" t="str">
        <f>'12_Mod Controls'!Q114</f>
        <v xml:space="preserve"> </v>
      </c>
    </row>
    <row r="116" spans="1:6">
      <c r="A116" s="113">
        <v>113</v>
      </c>
      <c r="B116" s="113" t="s">
        <v>312</v>
      </c>
      <c r="C116" s="84" t="s">
        <v>157</v>
      </c>
      <c r="D116" s="111">
        <f>'12_Mod Controls'!O115</f>
        <v>0</v>
      </c>
      <c r="E116" s="112">
        <f>'12_Mod Controls'!P115</f>
        <v>0</v>
      </c>
      <c r="F116" s="112" t="str">
        <f>'12_Mod Controls'!Q115</f>
        <v xml:space="preserve"> </v>
      </c>
    </row>
    <row r="117" spans="1:6">
      <c r="A117" s="113">
        <v>114</v>
      </c>
      <c r="B117" s="113" t="s">
        <v>313</v>
      </c>
      <c r="C117" s="84" t="s">
        <v>157</v>
      </c>
      <c r="D117" s="111">
        <f>'12_Mod Controls'!O116</f>
        <v>0</v>
      </c>
      <c r="E117" s="112">
        <f>'12_Mod Controls'!P116</f>
        <v>0</v>
      </c>
      <c r="F117" s="112" t="str">
        <f>'12_Mod Controls'!Q116</f>
        <v xml:space="preserve"> </v>
      </c>
    </row>
    <row r="118" spans="1:6">
      <c r="A118" s="113">
        <v>115</v>
      </c>
      <c r="B118" s="113" t="s">
        <v>314</v>
      </c>
      <c r="C118" s="84" t="s">
        <v>157</v>
      </c>
      <c r="D118" s="111">
        <f>'12_Mod Controls'!O117</f>
        <v>0</v>
      </c>
      <c r="E118" s="112">
        <f>'12_Mod Controls'!P117</f>
        <v>0</v>
      </c>
      <c r="F118" s="112" t="str">
        <f>'12_Mod Controls'!Q117</f>
        <v xml:space="preserve"> </v>
      </c>
    </row>
    <row r="119" spans="1:6">
      <c r="A119" s="113">
        <v>116</v>
      </c>
      <c r="B119" s="113" t="s">
        <v>315</v>
      </c>
      <c r="C119" s="84" t="s">
        <v>157</v>
      </c>
      <c r="D119" s="111">
        <f>'12_Mod Controls'!O118</f>
        <v>0</v>
      </c>
      <c r="E119" s="112">
        <f>'12_Mod Controls'!P118</f>
        <v>0</v>
      </c>
      <c r="F119" s="112" t="str">
        <f>'12_Mod Controls'!Q118</f>
        <v xml:space="preserve"> </v>
      </c>
    </row>
    <row r="120" spans="1:6">
      <c r="A120" s="113">
        <v>117</v>
      </c>
      <c r="B120" s="113" t="s">
        <v>316</v>
      </c>
      <c r="C120" s="84" t="s">
        <v>157</v>
      </c>
      <c r="D120" s="111">
        <f>'12_Mod Controls'!O119</f>
        <v>0</v>
      </c>
      <c r="E120" s="112">
        <f>'12_Mod Controls'!P119</f>
        <v>0</v>
      </c>
      <c r="F120" s="112" t="str">
        <f>'12_Mod Controls'!Q119</f>
        <v xml:space="preserve"> </v>
      </c>
    </row>
    <row r="121" spans="1:6">
      <c r="A121" s="113">
        <v>118</v>
      </c>
      <c r="B121" s="113" t="s">
        <v>317</v>
      </c>
      <c r="C121" s="84" t="s">
        <v>157</v>
      </c>
      <c r="D121" s="111">
        <f>'12_Mod Controls'!O120</f>
        <v>0</v>
      </c>
      <c r="E121" s="112">
        <f>'12_Mod Controls'!P120</f>
        <v>0</v>
      </c>
      <c r="F121" s="112" t="str">
        <f>'12_Mod Controls'!Q120</f>
        <v xml:space="preserve"> </v>
      </c>
    </row>
    <row r="122" spans="1:6">
      <c r="A122" s="113">
        <v>119</v>
      </c>
      <c r="B122" s="113" t="s">
        <v>318</v>
      </c>
      <c r="C122" s="84" t="s">
        <v>157</v>
      </c>
      <c r="D122" s="111">
        <f>'12_Mod Controls'!O121</f>
        <v>0</v>
      </c>
      <c r="E122" s="112">
        <f>'12_Mod Controls'!P121</f>
        <v>0</v>
      </c>
      <c r="F122" s="112" t="str">
        <f>'12_Mod Controls'!Q121</f>
        <v xml:space="preserve"> </v>
      </c>
    </row>
    <row r="123" spans="1:6">
      <c r="A123" s="113">
        <v>120</v>
      </c>
      <c r="B123" s="113" t="s">
        <v>319</v>
      </c>
      <c r="C123" s="84" t="s">
        <v>157</v>
      </c>
      <c r="D123" s="111">
        <f>'12_Mod Controls'!O122</f>
        <v>0</v>
      </c>
      <c r="E123" s="112">
        <f>'12_Mod Controls'!P122</f>
        <v>0</v>
      </c>
      <c r="F123" s="112" t="str">
        <f>'12_Mod Controls'!Q122</f>
        <v xml:space="preserve"> </v>
      </c>
    </row>
    <row r="124" spans="1:6">
      <c r="A124" s="109">
        <v>121</v>
      </c>
      <c r="B124" s="113" t="s">
        <v>320</v>
      </c>
      <c r="C124" s="84" t="s">
        <v>157</v>
      </c>
      <c r="D124" s="111">
        <f>'12_Mod Controls'!O123</f>
        <v>0</v>
      </c>
      <c r="E124" s="112">
        <f>'12_Mod Controls'!P123</f>
        <v>0</v>
      </c>
      <c r="F124" s="112" t="str">
        <f>'12_Mod Controls'!Q123</f>
        <v xml:space="preserve"> </v>
      </c>
    </row>
    <row r="125" spans="1:6">
      <c r="A125" s="113">
        <v>122</v>
      </c>
      <c r="B125" s="113" t="s">
        <v>321</v>
      </c>
      <c r="C125" s="84" t="s">
        <v>157</v>
      </c>
      <c r="D125" s="111">
        <f>'12_Mod Controls'!O124</f>
        <v>0</v>
      </c>
      <c r="E125" s="112">
        <f>'12_Mod Controls'!P124</f>
        <v>0</v>
      </c>
      <c r="F125" s="112" t="str">
        <f>'12_Mod Controls'!Q124</f>
        <v xml:space="preserve"> </v>
      </c>
    </row>
    <row r="126" spans="1:6">
      <c r="A126" s="113">
        <v>123</v>
      </c>
      <c r="B126" s="113" t="s">
        <v>322</v>
      </c>
      <c r="C126" s="84" t="s">
        <v>157</v>
      </c>
      <c r="D126" s="111">
        <f>'12_Mod Controls'!O125</f>
        <v>0</v>
      </c>
      <c r="E126" s="112">
        <f>'12_Mod Controls'!P125</f>
        <v>0</v>
      </c>
      <c r="F126" s="112" t="str">
        <f>'12_Mod Controls'!Q125</f>
        <v xml:space="preserve"> </v>
      </c>
    </row>
    <row r="127" spans="1:6">
      <c r="A127" s="113">
        <v>124</v>
      </c>
      <c r="B127" s="113" t="s">
        <v>323</v>
      </c>
      <c r="C127" s="84" t="s">
        <v>157</v>
      </c>
      <c r="D127" s="111">
        <f>'12_Mod Controls'!O126</f>
        <v>0</v>
      </c>
      <c r="E127" s="112">
        <f>'12_Mod Controls'!P126</f>
        <v>0</v>
      </c>
      <c r="F127" s="112" t="str">
        <f>'12_Mod Controls'!Q126</f>
        <v xml:space="preserve"> </v>
      </c>
    </row>
    <row r="128" spans="1:6">
      <c r="A128" s="113">
        <v>125</v>
      </c>
      <c r="B128" s="113" t="s">
        <v>324</v>
      </c>
      <c r="C128" s="84" t="s">
        <v>157</v>
      </c>
      <c r="D128" s="111">
        <f>'12_Mod Controls'!O127</f>
        <v>0</v>
      </c>
      <c r="E128" s="112">
        <f>'12_Mod Controls'!P127</f>
        <v>0</v>
      </c>
      <c r="F128" s="112" t="str">
        <f>'12_Mod Controls'!Q127</f>
        <v xml:space="preserve"> </v>
      </c>
    </row>
    <row r="129" spans="1:6">
      <c r="A129" s="113">
        <v>126</v>
      </c>
      <c r="B129" s="113" t="s">
        <v>325</v>
      </c>
      <c r="C129" s="84" t="s">
        <v>157</v>
      </c>
      <c r="D129" s="111">
        <f>'12_Mod Controls'!O128</f>
        <v>0</v>
      </c>
      <c r="E129" s="112">
        <f>'12_Mod Controls'!P128</f>
        <v>0</v>
      </c>
      <c r="F129" s="112" t="str">
        <f>'12_Mod Controls'!Q128</f>
        <v xml:space="preserve"> </v>
      </c>
    </row>
    <row r="130" spans="1:6">
      <c r="A130" s="113">
        <v>127</v>
      </c>
      <c r="B130" s="113" t="s">
        <v>326</v>
      </c>
      <c r="C130" s="84" t="s">
        <v>157</v>
      </c>
      <c r="D130" s="111">
        <f>'12_Mod Controls'!O129</f>
        <v>0</v>
      </c>
      <c r="E130" s="112">
        <f>'12_Mod Controls'!P129</f>
        <v>0</v>
      </c>
      <c r="F130" s="112" t="str">
        <f>'12_Mod Controls'!Q129</f>
        <v xml:space="preserve"> </v>
      </c>
    </row>
    <row r="131" spans="1:6">
      <c r="A131" s="113">
        <v>128</v>
      </c>
      <c r="B131" s="113" t="s">
        <v>327</v>
      </c>
      <c r="C131" s="84" t="s">
        <v>157</v>
      </c>
      <c r="D131" s="111">
        <f>'12_Mod Controls'!O130</f>
        <v>0</v>
      </c>
      <c r="E131" s="112">
        <f>'12_Mod Controls'!P130</f>
        <v>0</v>
      </c>
      <c r="F131" s="112" t="str">
        <f>'12_Mod Controls'!Q130</f>
        <v xml:space="preserve"> </v>
      </c>
    </row>
    <row r="132" spans="1:6">
      <c r="A132" s="113">
        <v>129</v>
      </c>
      <c r="B132" s="113" t="s">
        <v>328</v>
      </c>
      <c r="C132" s="84" t="s">
        <v>157</v>
      </c>
      <c r="D132" s="111">
        <f>'12_Mod Controls'!O131</f>
        <v>0</v>
      </c>
      <c r="E132" s="112">
        <f>'12_Mod Controls'!P131</f>
        <v>0</v>
      </c>
      <c r="F132" s="112" t="str">
        <f>'12_Mod Controls'!Q131</f>
        <v xml:space="preserve"> </v>
      </c>
    </row>
    <row r="133" spans="1:6">
      <c r="A133" s="113">
        <v>130</v>
      </c>
      <c r="B133" s="113" t="s">
        <v>329</v>
      </c>
      <c r="C133" s="84" t="s">
        <v>157</v>
      </c>
      <c r="D133" s="111">
        <f>'12_Mod Controls'!O132</f>
        <v>0</v>
      </c>
      <c r="E133" s="112">
        <f>'12_Mod Controls'!P132</f>
        <v>0</v>
      </c>
      <c r="F133" s="112" t="str">
        <f>'12_Mod Controls'!Q132</f>
        <v xml:space="preserve"> </v>
      </c>
    </row>
    <row r="134" spans="1:6">
      <c r="A134" s="109">
        <v>131</v>
      </c>
      <c r="B134" s="113" t="s">
        <v>330</v>
      </c>
      <c r="C134" s="84" t="s">
        <v>157</v>
      </c>
      <c r="D134" s="111">
        <f>'12_Mod Controls'!O133</f>
        <v>0</v>
      </c>
      <c r="E134" s="112">
        <f>'12_Mod Controls'!P133</f>
        <v>0</v>
      </c>
      <c r="F134" s="112" t="str">
        <f>'12_Mod Controls'!Q133</f>
        <v xml:space="preserve"> </v>
      </c>
    </row>
    <row r="135" spans="1:6">
      <c r="A135" s="113">
        <v>132</v>
      </c>
      <c r="B135" s="113" t="s">
        <v>331</v>
      </c>
      <c r="C135" s="84" t="s">
        <v>157</v>
      </c>
      <c r="D135" s="111">
        <f>'12_Mod Controls'!O134</f>
        <v>0</v>
      </c>
      <c r="E135" s="112">
        <f>'12_Mod Controls'!P134</f>
        <v>0</v>
      </c>
      <c r="F135" s="112" t="str">
        <f>'12_Mod Controls'!Q134</f>
        <v xml:space="preserve"> </v>
      </c>
    </row>
    <row r="136" spans="1:6">
      <c r="A136" s="113">
        <v>133</v>
      </c>
      <c r="B136" s="113" t="s">
        <v>332</v>
      </c>
      <c r="C136" s="84" t="s">
        <v>157</v>
      </c>
      <c r="D136" s="111">
        <f>'12_Mod Controls'!O135</f>
        <v>0</v>
      </c>
      <c r="E136" s="112">
        <f>'12_Mod Controls'!P135</f>
        <v>0</v>
      </c>
      <c r="F136" s="112" t="str">
        <f>'12_Mod Controls'!Q135</f>
        <v xml:space="preserve"> </v>
      </c>
    </row>
    <row r="137" spans="1:6">
      <c r="A137" s="113">
        <v>134</v>
      </c>
      <c r="B137" s="113" t="s">
        <v>333</v>
      </c>
      <c r="C137" s="84" t="s">
        <v>157</v>
      </c>
      <c r="D137" s="111">
        <f>'12_Mod Controls'!O136</f>
        <v>0</v>
      </c>
      <c r="E137" s="112">
        <f>'12_Mod Controls'!P136</f>
        <v>0</v>
      </c>
      <c r="F137" s="112" t="str">
        <f>'12_Mod Controls'!Q136</f>
        <v xml:space="preserve"> </v>
      </c>
    </row>
    <row r="138" spans="1:6">
      <c r="A138" s="113">
        <v>135</v>
      </c>
      <c r="B138" s="113" t="s">
        <v>334</v>
      </c>
      <c r="C138" s="84" t="s">
        <v>157</v>
      </c>
      <c r="D138" s="111">
        <f>'12_Mod Controls'!O137</f>
        <v>0</v>
      </c>
      <c r="E138" s="112">
        <f>'12_Mod Controls'!P137</f>
        <v>0</v>
      </c>
      <c r="F138" s="112" t="str">
        <f>'12_Mod Controls'!Q137</f>
        <v xml:space="preserve"> </v>
      </c>
    </row>
    <row r="139" spans="1:6">
      <c r="A139" s="113">
        <v>136</v>
      </c>
      <c r="B139" s="113" t="s">
        <v>335</v>
      </c>
      <c r="C139" s="84" t="s">
        <v>157</v>
      </c>
      <c r="D139" s="111">
        <f>'12_Mod Controls'!O138</f>
        <v>0</v>
      </c>
      <c r="E139" s="112">
        <f>'12_Mod Controls'!P138</f>
        <v>0</v>
      </c>
      <c r="F139" s="112" t="str">
        <f>'12_Mod Controls'!Q138</f>
        <v xml:space="preserve"> </v>
      </c>
    </row>
    <row r="140" spans="1:6">
      <c r="A140" s="113">
        <v>137</v>
      </c>
      <c r="B140" s="113" t="s">
        <v>336</v>
      </c>
      <c r="C140" s="84" t="s">
        <v>157</v>
      </c>
      <c r="D140" s="111">
        <f>'12_Mod Controls'!O139</f>
        <v>0</v>
      </c>
      <c r="E140" s="112">
        <f>'12_Mod Controls'!P139</f>
        <v>0</v>
      </c>
      <c r="F140" s="112" t="str">
        <f>'12_Mod Controls'!Q139</f>
        <v xml:space="preserve"> </v>
      </c>
    </row>
    <row r="141" spans="1:6">
      <c r="A141" s="113">
        <v>138</v>
      </c>
      <c r="B141" s="113" t="s">
        <v>337</v>
      </c>
      <c r="C141" s="84" t="s">
        <v>157</v>
      </c>
      <c r="D141" s="111">
        <f>'12_Mod Controls'!O140</f>
        <v>0</v>
      </c>
      <c r="E141" s="112">
        <f>'12_Mod Controls'!P140</f>
        <v>0</v>
      </c>
      <c r="F141" s="112" t="str">
        <f>'12_Mod Controls'!Q140</f>
        <v xml:space="preserve"> </v>
      </c>
    </row>
    <row r="142" spans="1:6">
      <c r="A142" s="113">
        <v>139</v>
      </c>
      <c r="B142" s="113" t="s">
        <v>338</v>
      </c>
      <c r="C142" s="84" t="s">
        <v>157</v>
      </c>
      <c r="D142" s="111">
        <f>'12_Mod Controls'!O141</f>
        <v>0</v>
      </c>
      <c r="E142" s="112">
        <f>'12_Mod Controls'!P141</f>
        <v>0</v>
      </c>
      <c r="F142" s="112" t="str">
        <f>'12_Mod Controls'!Q141</f>
        <v xml:space="preserve"> </v>
      </c>
    </row>
    <row r="143" spans="1:6">
      <c r="A143" s="113">
        <v>140</v>
      </c>
      <c r="B143" s="113" t="s">
        <v>339</v>
      </c>
      <c r="C143" s="84" t="s">
        <v>157</v>
      </c>
      <c r="D143" s="111">
        <f>'12_Mod Controls'!O142</f>
        <v>0</v>
      </c>
      <c r="E143" s="112">
        <f>'12_Mod Controls'!P142</f>
        <v>0</v>
      </c>
      <c r="F143" s="112" t="str">
        <f>'12_Mod Controls'!Q142</f>
        <v xml:space="preserve"> </v>
      </c>
    </row>
    <row r="144" spans="1:6">
      <c r="A144" s="109">
        <v>141</v>
      </c>
      <c r="B144" s="113" t="s">
        <v>340</v>
      </c>
      <c r="C144" s="84" t="s">
        <v>157</v>
      </c>
      <c r="D144" s="111">
        <f>'12_Mod Controls'!O143</f>
        <v>0</v>
      </c>
      <c r="E144" s="112">
        <f>'12_Mod Controls'!P143</f>
        <v>0</v>
      </c>
      <c r="F144" s="112" t="str">
        <f>'12_Mod Controls'!Q143</f>
        <v xml:space="preserve"> </v>
      </c>
    </row>
    <row r="145" spans="1:6">
      <c r="A145" s="113">
        <v>142</v>
      </c>
      <c r="B145" s="113" t="s">
        <v>341</v>
      </c>
      <c r="C145" s="84" t="s">
        <v>157</v>
      </c>
      <c r="D145" s="111">
        <f>'12_Mod Controls'!O144</f>
        <v>0</v>
      </c>
      <c r="E145" s="112">
        <f>'12_Mod Controls'!P144</f>
        <v>0</v>
      </c>
      <c r="F145" s="112" t="str">
        <f>'12_Mod Controls'!Q144</f>
        <v xml:space="preserve"> </v>
      </c>
    </row>
    <row r="146" spans="1:6">
      <c r="A146" s="113">
        <v>143</v>
      </c>
      <c r="B146" s="113" t="s">
        <v>342</v>
      </c>
      <c r="C146" s="84"/>
      <c r="D146" s="111">
        <f>'12_Mod Controls'!O145</f>
        <v>0</v>
      </c>
      <c r="E146" s="112">
        <f>'12_Mod Controls'!P145</f>
        <v>0</v>
      </c>
      <c r="F146" s="112" t="str">
        <f>'12_Mod Controls'!Q145</f>
        <v xml:space="preserve"> </v>
      </c>
    </row>
    <row r="147" spans="1:6">
      <c r="A147" s="113">
        <v>144</v>
      </c>
      <c r="B147" s="113" t="s">
        <v>343</v>
      </c>
      <c r="C147" s="84" t="s">
        <v>157</v>
      </c>
      <c r="D147" s="111">
        <f>'12_Mod Controls'!O146</f>
        <v>0</v>
      </c>
      <c r="E147" s="112">
        <f>'12_Mod Controls'!P146</f>
        <v>0</v>
      </c>
      <c r="F147" s="112" t="str">
        <f>'12_Mod Controls'!Q146</f>
        <v xml:space="preserve"> </v>
      </c>
    </row>
    <row r="148" spans="1:6">
      <c r="A148" s="113">
        <v>145</v>
      </c>
      <c r="B148" s="113" t="s">
        <v>344</v>
      </c>
      <c r="C148" s="84" t="s">
        <v>157</v>
      </c>
      <c r="D148" s="111">
        <f>'12_Mod Controls'!O147</f>
        <v>0</v>
      </c>
      <c r="E148" s="112">
        <f>'12_Mod Controls'!P147</f>
        <v>0</v>
      </c>
      <c r="F148" s="112" t="str">
        <f>'12_Mod Controls'!Q147</f>
        <v xml:space="preserve"> </v>
      </c>
    </row>
    <row r="149" spans="1:6">
      <c r="A149" s="113">
        <v>146</v>
      </c>
      <c r="B149" s="113" t="s">
        <v>345</v>
      </c>
      <c r="C149" s="84" t="s">
        <v>157</v>
      </c>
      <c r="D149" s="111">
        <f>'12_Mod Controls'!O148</f>
        <v>0</v>
      </c>
      <c r="E149" s="112">
        <f>'12_Mod Controls'!P148</f>
        <v>0</v>
      </c>
      <c r="F149" s="112" t="str">
        <f>'12_Mod Controls'!Q148</f>
        <v xml:space="preserve"> </v>
      </c>
    </row>
    <row r="150" spans="1:6">
      <c r="A150" s="113">
        <v>147</v>
      </c>
      <c r="B150" s="113" t="s">
        <v>346</v>
      </c>
      <c r="C150" s="84" t="s">
        <v>157</v>
      </c>
      <c r="D150" s="111">
        <f>'12_Mod Controls'!O149</f>
        <v>0</v>
      </c>
      <c r="E150" s="112">
        <f>'12_Mod Controls'!P149</f>
        <v>0</v>
      </c>
      <c r="F150" s="112" t="str">
        <f>'12_Mod Controls'!Q149</f>
        <v xml:space="preserve"> </v>
      </c>
    </row>
    <row r="151" spans="1:6">
      <c r="A151" s="113">
        <v>148</v>
      </c>
      <c r="B151" s="113" t="s">
        <v>347</v>
      </c>
      <c r="C151" s="84" t="s">
        <v>157</v>
      </c>
      <c r="D151" s="111">
        <f>'12_Mod Controls'!O150</f>
        <v>0</v>
      </c>
      <c r="E151" s="112">
        <f>'12_Mod Controls'!P150</f>
        <v>0</v>
      </c>
      <c r="F151" s="112" t="str">
        <f>'12_Mod Controls'!Q150</f>
        <v xml:space="preserve"> </v>
      </c>
    </row>
    <row r="152" spans="1:6">
      <c r="A152" s="113">
        <v>149</v>
      </c>
      <c r="B152" s="113" t="s">
        <v>348</v>
      </c>
      <c r="C152" s="84" t="s">
        <v>157</v>
      </c>
      <c r="D152" s="111">
        <f>'12_Mod Controls'!O151</f>
        <v>0</v>
      </c>
      <c r="E152" s="112">
        <f>'12_Mod Controls'!P151</f>
        <v>0</v>
      </c>
      <c r="F152" s="112" t="str">
        <f>'12_Mod Controls'!Q151</f>
        <v xml:space="preserve"> </v>
      </c>
    </row>
    <row r="153" spans="1:6">
      <c r="A153" s="113">
        <v>150</v>
      </c>
      <c r="B153" s="113" t="s">
        <v>349</v>
      </c>
      <c r="C153" s="84" t="s">
        <v>157</v>
      </c>
      <c r="D153" s="111">
        <f>'12_Mod Controls'!O152</f>
        <v>0</v>
      </c>
      <c r="E153" s="112">
        <f>'12_Mod Controls'!P152</f>
        <v>0</v>
      </c>
      <c r="F153" s="112" t="str">
        <f>'12_Mod Controls'!Q152</f>
        <v xml:space="preserve"> </v>
      </c>
    </row>
    <row r="154" spans="1:6">
      <c r="A154" s="109">
        <v>151</v>
      </c>
      <c r="B154" s="113" t="s">
        <v>350</v>
      </c>
      <c r="C154" s="84" t="s">
        <v>157</v>
      </c>
      <c r="D154" s="111">
        <f>'12_Mod Controls'!O153</f>
        <v>0</v>
      </c>
      <c r="E154" s="112">
        <f>'12_Mod Controls'!P153</f>
        <v>0</v>
      </c>
      <c r="F154" s="112" t="str">
        <f>'12_Mod Controls'!Q153</f>
        <v xml:space="preserve"> </v>
      </c>
    </row>
    <row r="155" spans="1:6">
      <c r="A155" s="113">
        <v>152</v>
      </c>
      <c r="B155" s="113" t="s">
        <v>351</v>
      </c>
      <c r="C155" s="84" t="s">
        <v>157</v>
      </c>
      <c r="D155" s="111">
        <f>'12_Mod Controls'!O154</f>
        <v>0</v>
      </c>
      <c r="E155" s="112">
        <f>'12_Mod Controls'!P154</f>
        <v>0</v>
      </c>
      <c r="F155" s="112" t="str">
        <f>'12_Mod Controls'!Q154</f>
        <v xml:space="preserve"> </v>
      </c>
    </row>
    <row r="156" spans="1:6">
      <c r="A156" s="113">
        <v>153</v>
      </c>
      <c r="B156" s="113" t="s">
        <v>352</v>
      </c>
      <c r="C156" s="84" t="s">
        <v>157</v>
      </c>
      <c r="D156" s="111">
        <f>'12_Mod Controls'!O155</f>
        <v>0</v>
      </c>
      <c r="E156" s="112">
        <f>'12_Mod Controls'!P155</f>
        <v>0</v>
      </c>
      <c r="F156" s="112" t="str">
        <f>'12_Mod Controls'!Q155</f>
        <v xml:space="preserve"> </v>
      </c>
    </row>
    <row r="157" spans="1:6">
      <c r="A157" s="113">
        <v>154</v>
      </c>
      <c r="B157" s="113" t="s">
        <v>353</v>
      </c>
      <c r="C157" s="84" t="s">
        <v>157</v>
      </c>
      <c r="D157" s="111">
        <f>'12_Mod Controls'!O156</f>
        <v>0</v>
      </c>
      <c r="E157" s="112">
        <f>'12_Mod Controls'!P156</f>
        <v>0</v>
      </c>
      <c r="F157" s="112" t="str">
        <f>'12_Mod Controls'!Q156</f>
        <v xml:space="preserve"> </v>
      </c>
    </row>
    <row r="158" spans="1:6">
      <c r="A158" s="113">
        <v>155</v>
      </c>
      <c r="B158" s="113" t="s">
        <v>354</v>
      </c>
      <c r="C158" s="84" t="s">
        <v>157</v>
      </c>
      <c r="D158" s="111">
        <f>'12_Mod Controls'!O157</f>
        <v>0</v>
      </c>
      <c r="E158" s="112">
        <f>'12_Mod Controls'!P157</f>
        <v>0</v>
      </c>
      <c r="F158" s="112" t="str">
        <f>'12_Mod Controls'!Q157</f>
        <v xml:space="preserve"> </v>
      </c>
    </row>
    <row r="159" spans="1:6">
      <c r="A159" s="113">
        <v>156</v>
      </c>
      <c r="B159" s="113" t="s">
        <v>355</v>
      </c>
      <c r="C159" s="84" t="s">
        <v>157</v>
      </c>
      <c r="D159" s="111">
        <f>'12_Mod Controls'!O158</f>
        <v>0</v>
      </c>
      <c r="E159" s="112">
        <f>'12_Mod Controls'!P158</f>
        <v>0</v>
      </c>
      <c r="F159" s="112" t="str">
        <f>'12_Mod Controls'!Q158</f>
        <v xml:space="preserve"> </v>
      </c>
    </row>
    <row r="160" spans="1:6">
      <c r="A160" s="113">
        <v>157</v>
      </c>
      <c r="B160" s="113" t="s">
        <v>356</v>
      </c>
      <c r="C160" s="84" t="s">
        <v>157</v>
      </c>
      <c r="D160" s="111">
        <f>'12_Mod Controls'!O159</f>
        <v>0</v>
      </c>
      <c r="E160" s="112">
        <f>'12_Mod Controls'!P159</f>
        <v>0</v>
      </c>
      <c r="F160" s="112" t="str">
        <f>'12_Mod Controls'!Q159</f>
        <v xml:space="preserve"> </v>
      </c>
    </row>
    <row r="161" spans="1:6">
      <c r="A161" s="113">
        <v>158</v>
      </c>
      <c r="B161" s="113" t="s">
        <v>357</v>
      </c>
      <c r="C161" s="84" t="s">
        <v>157</v>
      </c>
      <c r="D161" s="111">
        <f>'12_Mod Controls'!O160</f>
        <v>0</v>
      </c>
      <c r="E161" s="112">
        <f>'12_Mod Controls'!P160</f>
        <v>0</v>
      </c>
      <c r="F161" s="112" t="str">
        <f>'12_Mod Controls'!Q160</f>
        <v xml:space="preserve"> </v>
      </c>
    </row>
    <row r="162" spans="1:6">
      <c r="A162" s="113">
        <v>159</v>
      </c>
      <c r="B162" s="113" t="s">
        <v>358</v>
      </c>
      <c r="C162" s="84" t="s">
        <v>157</v>
      </c>
      <c r="D162" s="111">
        <f>'12_Mod Controls'!O161</f>
        <v>0</v>
      </c>
      <c r="E162" s="112">
        <f>'12_Mod Controls'!P161</f>
        <v>0</v>
      </c>
      <c r="F162" s="112" t="str">
        <f>'12_Mod Controls'!Q161</f>
        <v xml:space="preserve"> </v>
      </c>
    </row>
    <row r="163" spans="1:6">
      <c r="A163" s="113">
        <v>160</v>
      </c>
      <c r="B163" s="113" t="s">
        <v>359</v>
      </c>
      <c r="C163" s="84" t="s">
        <v>157</v>
      </c>
      <c r="D163" s="111">
        <f>'12_Mod Controls'!O162</f>
        <v>0</v>
      </c>
      <c r="E163" s="112">
        <f>'12_Mod Controls'!P162</f>
        <v>0</v>
      </c>
      <c r="F163" s="112" t="str">
        <f>'12_Mod Controls'!Q162</f>
        <v xml:space="preserve"> </v>
      </c>
    </row>
    <row r="164" spans="1:6">
      <c r="A164" s="109">
        <v>161</v>
      </c>
      <c r="B164" s="113" t="s">
        <v>360</v>
      </c>
      <c r="C164" s="84" t="s">
        <v>157</v>
      </c>
      <c r="D164" s="111">
        <f>'12_Mod Controls'!O163</f>
        <v>0</v>
      </c>
      <c r="E164" s="112">
        <f>'12_Mod Controls'!P163</f>
        <v>0</v>
      </c>
      <c r="F164" s="112" t="str">
        <f>'12_Mod Controls'!Q163</f>
        <v xml:space="preserve"> </v>
      </c>
    </row>
    <row r="165" spans="1:6">
      <c r="A165" s="113">
        <v>162</v>
      </c>
      <c r="B165" s="113" t="s">
        <v>361</v>
      </c>
      <c r="C165" s="84" t="s">
        <v>157</v>
      </c>
      <c r="D165" s="111">
        <f>'12_Mod Controls'!O164</f>
        <v>0</v>
      </c>
      <c r="E165" s="112">
        <f>'12_Mod Controls'!P164</f>
        <v>0</v>
      </c>
      <c r="F165" s="112" t="str">
        <f>'12_Mod Controls'!Q164</f>
        <v xml:space="preserve"> </v>
      </c>
    </row>
    <row r="166" spans="1:6">
      <c r="A166" s="113">
        <v>163</v>
      </c>
      <c r="B166" s="113" t="s">
        <v>362</v>
      </c>
      <c r="C166" s="84" t="s">
        <v>157</v>
      </c>
      <c r="D166" s="111">
        <f>'12_Mod Controls'!O165</f>
        <v>0</v>
      </c>
      <c r="E166" s="112">
        <f>'12_Mod Controls'!P165</f>
        <v>0</v>
      </c>
      <c r="F166" s="112" t="str">
        <f>'12_Mod Controls'!Q165</f>
        <v xml:space="preserve"> </v>
      </c>
    </row>
    <row r="167" spans="1:6">
      <c r="A167" s="113">
        <v>164</v>
      </c>
      <c r="B167" s="113" t="s">
        <v>363</v>
      </c>
      <c r="C167" s="84" t="s">
        <v>157</v>
      </c>
      <c r="D167" s="111">
        <f>'12_Mod Controls'!O166</f>
        <v>0</v>
      </c>
      <c r="E167" s="112">
        <f>'12_Mod Controls'!P166</f>
        <v>0</v>
      </c>
      <c r="F167" s="112" t="str">
        <f>'12_Mod Controls'!Q166</f>
        <v xml:space="preserve"> </v>
      </c>
    </row>
    <row r="168" spans="1:6">
      <c r="A168" s="113">
        <v>165</v>
      </c>
      <c r="B168" s="113" t="s">
        <v>364</v>
      </c>
      <c r="C168" s="84" t="s">
        <v>157</v>
      </c>
      <c r="D168" s="111">
        <f>'12_Mod Controls'!O167</f>
        <v>0</v>
      </c>
      <c r="E168" s="112">
        <f>'12_Mod Controls'!P167</f>
        <v>0</v>
      </c>
      <c r="F168" s="112" t="str">
        <f>'12_Mod Controls'!Q167</f>
        <v xml:space="preserve"> </v>
      </c>
    </row>
    <row r="169" spans="1:6">
      <c r="A169" s="113">
        <v>166</v>
      </c>
      <c r="B169" s="113" t="s">
        <v>365</v>
      </c>
      <c r="C169" s="84" t="s">
        <v>157</v>
      </c>
      <c r="D169" s="111">
        <f>'12_Mod Controls'!O168</f>
        <v>0</v>
      </c>
      <c r="E169" s="112">
        <f>'12_Mod Controls'!P168</f>
        <v>0</v>
      </c>
      <c r="F169" s="112" t="str">
        <f>'12_Mod Controls'!Q168</f>
        <v xml:space="preserve"> </v>
      </c>
    </row>
    <row r="170" spans="1:6">
      <c r="A170" s="113">
        <v>167</v>
      </c>
      <c r="B170" s="113" t="s">
        <v>366</v>
      </c>
      <c r="C170" s="84" t="s">
        <v>157</v>
      </c>
      <c r="D170" s="111">
        <f>'12_Mod Controls'!O169</f>
        <v>0</v>
      </c>
      <c r="E170" s="112">
        <f>'12_Mod Controls'!P169</f>
        <v>0</v>
      </c>
      <c r="F170" s="112" t="str">
        <f>'12_Mod Controls'!Q169</f>
        <v xml:space="preserve"> </v>
      </c>
    </row>
    <row r="171" spans="1:6">
      <c r="A171" s="113">
        <v>168</v>
      </c>
      <c r="B171" s="113" t="s">
        <v>367</v>
      </c>
      <c r="C171" s="84" t="s">
        <v>157</v>
      </c>
      <c r="D171" s="111">
        <f>'12_Mod Controls'!O170</f>
        <v>0</v>
      </c>
      <c r="E171" s="112">
        <f>'12_Mod Controls'!P170</f>
        <v>0</v>
      </c>
      <c r="F171" s="112" t="str">
        <f>'12_Mod Controls'!Q170</f>
        <v xml:space="preserve"> </v>
      </c>
    </row>
    <row r="172" spans="1:6">
      <c r="A172" s="113">
        <v>169</v>
      </c>
      <c r="B172" s="113" t="s">
        <v>368</v>
      </c>
      <c r="C172" s="84" t="s">
        <v>157</v>
      </c>
      <c r="D172" s="111">
        <f>'12_Mod Controls'!O171</f>
        <v>0</v>
      </c>
      <c r="E172" s="112">
        <f>'12_Mod Controls'!P171</f>
        <v>0</v>
      </c>
      <c r="F172" s="112" t="str">
        <f>'12_Mod Controls'!Q171</f>
        <v xml:space="preserve"> </v>
      </c>
    </row>
    <row r="173" spans="1:6">
      <c r="A173" s="113">
        <v>170</v>
      </c>
      <c r="B173" s="113" t="s">
        <v>369</v>
      </c>
      <c r="C173" s="84" t="s">
        <v>157</v>
      </c>
      <c r="D173" s="111">
        <f>'12_Mod Controls'!O172</f>
        <v>0</v>
      </c>
      <c r="E173" s="112">
        <f>'12_Mod Controls'!P172</f>
        <v>0</v>
      </c>
      <c r="F173" s="112" t="str">
        <f>'12_Mod Controls'!Q172</f>
        <v xml:space="preserve"> </v>
      </c>
    </row>
    <row r="174" spans="1:6">
      <c r="A174" s="109">
        <v>171</v>
      </c>
      <c r="B174" s="113" t="s">
        <v>370</v>
      </c>
      <c r="C174" s="84" t="s">
        <v>157</v>
      </c>
      <c r="D174" s="111">
        <f>'12_Mod Controls'!O173</f>
        <v>0</v>
      </c>
      <c r="E174" s="112">
        <f>'12_Mod Controls'!P173</f>
        <v>0</v>
      </c>
      <c r="F174" s="112" t="str">
        <f>'12_Mod Controls'!Q173</f>
        <v xml:space="preserve"> </v>
      </c>
    </row>
    <row r="175" spans="1:6">
      <c r="A175" s="113">
        <v>172</v>
      </c>
      <c r="B175" s="113" t="s">
        <v>371</v>
      </c>
      <c r="C175" s="84" t="s">
        <v>157</v>
      </c>
      <c r="D175" s="111">
        <f>'12_Mod Controls'!O174</f>
        <v>0</v>
      </c>
      <c r="E175" s="112">
        <f>'12_Mod Controls'!P174</f>
        <v>0</v>
      </c>
      <c r="F175" s="112" t="str">
        <f>'12_Mod Controls'!Q174</f>
        <v xml:space="preserve"> </v>
      </c>
    </row>
    <row r="176" spans="1:6">
      <c r="A176" s="113">
        <v>173</v>
      </c>
      <c r="B176" s="113" t="s">
        <v>372</v>
      </c>
      <c r="C176" s="84" t="s">
        <v>157</v>
      </c>
      <c r="D176" s="111">
        <f>'12_Mod Controls'!O175</f>
        <v>0</v>
      </c>
      <c r="E176" s="112">
        <f>'12_Mod Controls'!P175</f>
        <v>0</v>
      </c>
      <c r="F176" s="112" t="str">
        <f>'12_Mod Controls'!Q175</f>
        <v xml:space="preserve"> </v>
      </c>
    </row>
    <row r="177" spans="1:6">
      <c r="A177" s="113">
        <v>174</v>
      </c>
      <c r="B177" s="113" t="s">
        <v>373</v>
      </c>
      <c r="C177" s="84" t="s">
        <v>157</v>
      </c>
      <c r="D177" s="111">
        <f>'12_Mod Controls'!O176</f>
        <v>0</v>
      </c>
      <c r="E177" s="112">
        <f>'12_Mod Controls'!P176</f>
        <v>0</v>
      </c>
      <c r="F177" s="112" t="str">
        <f>'12_Mod Controls'!Q176</f>
        <v xml:space="preserve"> </v>
      </c>
    </row>
    <row r="178" spans="1:6">
      <c r="A178" s="113">
        <v>175</v>
      </c>
      <c r="B178" s="113" t="s">
        <v>374</v>
      </c>
      <c r="C178" s="84" t="s">
        <v>157</v>
      </c>
      <c r="D178" s="111">
        <f>'12_Mod Controls'!O177</f>
        <v>0</v>
      </c>
      <c r="E178" s="112">
        <f>'12_Mod Controls'!P177</f>
        <v>0</v>
      </c>
      <c r="F178" s="112" t="str">
        <f>'12_Mod Controls'!Q177</f>
        <v xml:space="preserve"> </v>
      </c>
    </row>
    <row r="179" spans="1:6">
      <c r="A179" s="113">
        <v>176</v>
      </c>
      <c r="B179" s="113" t="s">
        <v>375</v>
      </c>
      <c r="C179" s="84" t="s">
        <v>157</v>
      </c>
      <c r="D179" s="111">
        <f>'12_Mod Controls'!O178</f>
        <v>0</v>
      </c>
      <c r="E179" s="112">
        <f>'12_Mod Controls'!P178</f>
        <v>0</v>
      </c>
      <c r="F179" s="112" t="str">
        <f>'12_Mod Controls'!Q178</f>
        <v xml:space="preserve"> </v>
      </c>
    </row>
    <row r="180" spans="1:6">
      <c r="A180" s="113">
        <v>177</v>
      </c>
      <c r="B180" s="113" t="s">
        <v>376</v>
      </c>
      <c r="C180" s="84" t="s">
        <v>157</v>
      </c>
      <c r="D180" s="111">
        <f>'12_Mod Controls'!O179</f>
        <v>0</v>
      </c>
      <c r="E180" s="112">
        <f>'12_Mod Controls'!P179</f>
        <v>0</v>
      </c>
      <c r="F180" s="112" t="str">
        <f>'12_Mod Controls'!Q179</f>
        <v xml:space="preserve"> </v>
      </c>
    </row>
    <row r="181" spans="1:6">
      <c r="A181" s="113">
        <v>178</v>
      </c>
      <c r="B181" s="113" t="s">
        <v>377</v>
      </c>
      <c r="C181" s="84" t="s">
        <v>157</v>
      </c>
      <c r="D181" s="111">
        <f>'12_Mod Controls'!O180</f>
        <v>0</v>
      </c>
      <c r="E181" s="112">
        <f>'12_Mod Controls'!P180</f>
        <v>0</v>
      </c>
      <c r="F181" s="112" t="str">
        <f>'12_Mod Controls'!Q180</f>
        <v xml:space="preserve"> </v>
      </c>
    </row>
    <row r="182" spans="1:6">
      <c r="A182" s="113">
        <v>179</v>
      </c>
      <c r="B182" s="113" t="s">
        <v>378</v>
      </c>
      <c r="C182" s="84" t="s">
        <v>157</v>
      </c>
      <c r="D182" s="111">
        <f>'12_Mod Controls'!O181</f>
        <v>0</v>
      </c>
      <c r="E182" s="112">
        <f>'12_Mod Controls'!P181</f>
        <v>0</v>
      </c>
      <c r="F182" s="112" t="str">
        <f>'12_Mod Controls'!Q181</f>
        <v xml:space="preserve"> </v>
      </c>
    </row>
    <row r="183" spans="1:6">
      <c r="A183" s="113">
        <v>180</v>
      </c>
      <c r="B183" s="113" t="s">
        <v>379</v>
      </c>
      <c r="C183" s="84" t="s">
        <v>157</v>
      </c>
      <c r="D183" s="111">
        <f>'12_Mod Controls'!O182</f>
        <v>0</v>
      </c>
      <c r="E183" s="112">
        <f>'12_Mod Controls'!P182</f>
        <v>0</v>
      </c>
      <c r="F183" s="112" t="str">
        <f>'12_Mod Controls'!Q182</f>
        <v xml:space="preserve"> </v>
      </c>
    </row>
    <row r="184" spans="1:6">
      <c r="A184" s="109">
        <v>181</v>
      </c>
      <c r="B184" s="113" t="s">
        <v>380</v>
      </c>
      <c r="C184" s="84" t="s">
        <v>157</v>
      </c>
      <c r="D184" s="111">
        <f>'12_Mod Controls'!O183</f>
        <v>0</v>
      </c>
      <c r="E184" s="112">
        <f>'12_Mod Controls'!P183</f>
        <v>0</v>
      </c>
      <c r="F184" s="112" t="str">
        <f>'12_Mod Controls'!Q183</f>
        <v xml:space="preserve"> </v>
      </c>
    </row>
    <row r="185" spans="1:6">
      <c r="A185" s="113">
        <v>182</v>
      </c>
      <c r="B185" s="113" t="s">
        <v>381</v>
      </c>
      <c r="C185" s="84" t="s">
        <v>157</v>
      </c>
      <c r="D185" s="111">
        <f>'12_Mod Controls'!O184</f>
        <v>0</v>
      </c>
      <c r="E185" s="112">
        <f>'12_Mod Controls'!P184</f>
        <v>0</v>
      </c>
      <c r="F185" s="112" t="str">
        <f>'12_Mod Controls'!Q184</f>
        <v xml:space="preserve"> </v>
      </c>
    </row>
    <row r="186" spans="1:6">
      <c r="A186" s="113">
        <v>183</v>
      </c>
      <c r="B186" s="113" t="s">
        <v>382</v>
      </c>
      <c r="C186" s="84" t="s">
        <v>157</v>
      </c>
      <c r="D186" s="111">
        <f>'12_Mod Controls'!O185</f>
        <v>0</v>
      </c>
      <c r="E186" s="112">
        <f>'12_Mod Controls'!P185</f>
        <v>0</v>
      </c>
      <c r="F186" s="112" t="str">
        <f>'12_Mod Controls'!Q185</f>
        <v xml:space="preserve"> </v>
      </c>
    </row>
    <row r="187" spans="1:6">
      <c r="A187" s="113">
        <v>184</v>
      </c>
      <c r="B187" s="113" t="s">
        <v>383</v>
      </c>
      <c r="C187" s="84" t="s">
        <v>157</v>
      </c>
      <c r="D187" s="111">
        <f>'12_Mod Controls'!O186</f>
        <v>0</v>
      </c>
      <c r="E187" s="112">
        <f>'12_Mod Controls'!P186</f>
        <v>0</v>
      </c>
      <c r="F187" s="112" t="str">
        <f>'12_Mod Controls'!Q186</f>
        <v xml:space="preserve"> </v>
      </c>
    </row>
    <row r="188" spans="1:6">
      <c r="A188" s="113">
        <v>185</v>
      </c>
      <c r="B188" s="113" t="s">
        <v>384</v>
      </c>
      <c r="C188" s="84" t="s">
        <v>157</v>
      </c>
      <c r="D188" s="111">
        <f>'12_Mod Controls'!O187</f>
        <v>0</v>
      </c>
      <c r="E188" s="112">
        <f>'12_Mod Controls'!P187</f>
        <v>0</v>
      </c>
      <c r="F188" s="112" t="str">
        <f>'12_Mod Controls'!Q187</f>
        <v xml:space="preserve"> </v>
      </c>
    </row>
    <row r="189" spans="1:6">
      <c r="A189" s="113">
        <v>186</v>
      </c>
      <c r="B189" s="113" t="s">
        <v>385</v>
      </c>
      <c r="C189" s="84" t="s">
        <v>157</v>
      </c>
      <c r="D189" s="111">
        <f>'12_Mod Controls'!O188</f>
        <v>0</v>
      </c>
      <c r="E189" s="112">
        <f>'12_Mod Controls'!P188</f>
        <v>0</v>
      </c>
      <c r="F189" s="112" t="str">
        <f>'12_Mod Controls'!Q188</f>
        <v xml:space="preserve"> </v>
      </c>
    </row>
    <row r="190" spans="1:6">
      <c r="A190" s="113">
        <v>187</v>
      </c>
      <c r="B190" s="113" t="s">
        <v>386</v>
      </c>
      <c r="C190" s="84" t="s">
        <v>157</v>
      </c>
      <c r="D190" s="111">
        <f>'12_Mod Controls'!O189</f>
        <v>0</v>
      </c>
      <c r="E190" s="112">
        <f>'12_Mod Controls'!P189</f>
        <v>0</v>
      </c>
      <c r="F190" s="112" t="str">
        <f>'12_Mod Controls'!Q189</f>
        <v xml:space="preserve"> </v>
      </c>
    </row>
    <row r="191" spans="1:6">
      <c r="A191" s="113">
        <v>188</v>
      </c>
      <c r="B191" s="113" t="s">
        <v>387</v>
      </c>
      <c r="C191" s="84" t="s">
        <v>157</v>
      </c>
      <c r="D191" s="111">
        <f>'12_Mod Controls'!O190</f>
        <v>0</v>
      </c>
      <c r="E191" s="112">
        <f>'12_Mod Controls'!P190</f>
        <v>0</v>
      </c>
      <c r="F191" s="112" t="str">
        <f>'12_Mod Controls'!Q190</f>
        <v xml:space="preserve"> </v>
      </c>
    </row>
    <row r="192" spans="1:6">
      <c r="A192" s="113">
        <v>189</v>
      </c>
      <c r="B192" s="113" t="s">
        <v>388</v>
      </c>
      <c r="C192" s="84" t="s">
        <v>157</v>
      </c>
      <c r="D192" s="111">
        <f>'12_Mod Controls'!O191</f>
        <v>0</v>
      </c>
      <c r="E192" s="112">
        <f>'12_Mod Controls'!P191</f>
        <v>0</v>
      </c>
      <c r="F192" s="112" t="str">
        <f>'12_Mod Controls'!Q191</f>
        <v xml:space="preserve"> </v>
      </c>
    </row>
    <row r="193" spans="1:6">
      <c r="A193" s="113">
        <v>190</v>
      </c>
      <c r="B193" s="113" t="s">
        <v>389</v>
      </c>
      <c r="C193" s="84" t="s">
        <v>157</v>
      </c>
      <c r="D193" s="111">
        <f>'12_Mod Controls'!O192</f>
        <v>0</v>
      </c>
      <c r="E193" s="112">
        <f>'12_Mod Controls'!P192</f>
        <v>0</v>
      </c>
      <c r="F193" s="112" t="str">
        <f>'12_Mod Controls'!Q192</f>
        <v xml:space="preserve"> </v>
      </c>
    </row>
    <row r="194" spans="1:6">
      <c r="A194" s="109">
        <v>191</v>
      </c>
      <c r="B194" s="113" t="s">
        <v>390</v>
      </c>
      <c r="C194" s="84" t="s">
        <v>157</v>
      </c>
      <c r="D194" s="111">
        <f>'12_Mod Controls'!O193</f>
        <v>0</v>
      </c>
      <c r="E194" s="112">
        <f>'12_Mod Controls'!P193</f>
        <v>0</v>
      </c>
      <c r="F194" s="112" t="str">
        <f>'12_Mod Controls'!Q193</f>
        <v xml:space="preserve"> </v>
      </c>
    </row>
    <row r="195" spans="1:6">
      <c r="A195" s="113">
        <v>192</v>
      </c>
      <c r="B195" s="113" t="s">
        <v>391</v>
      </c>
      <c r="C195" s="84" t="s">
        <v>157</v>
      </c>
      <c r="D195" s="111">
        <f>'12_Mod Controls'!O194</f>
        <v>0</v>
      </c>
      <c r="E195" s="112">
        <f>'12_Mod Controls'!P194</f>
        <v>0</v>
      </c>
      <c r="F195" s="112" t="str">
        <f>'12_Mod Controls'!Q194</f>
        <v xml:space="preserve"> </v>
      </c>
    </row>
    <row r="196" spans="1:6">
      <c r="A196" s="113">
        <v>193</v>
      </c>
      <c r="B196" s="113" t="s">
        <v>392</v>
      </c>
      <c r="C196" s="84" t="s">
        <v>157</v>
      </c>
      <c r="D196" s="111">
        <f>'12_Mod Controls'!O195</f>
        <v>0</v>
      </c>
      <c r="E196" s="112">
        <f>'12_Mod Controls'!P195</f>
        <v>0</v>
      </c>
      <c r="F196" s="112" t="str">
        <f>'12_Mod Controls'!Q195</f>
        <v xml:space="preserve"> </v>
      </c>
    </row>
    <row r="197" spans="1:6">
      <c r="A197" s="113">
        <v>194</v>
      </c>
      <c r="B197" s="113" t="s">
        <v>393</v>
      </c>
      <c r="C197" s="84" t="s">
        <v>157</v>
      </c>
      <c r="D197" s="111">
        <f>'12_Mod Controls'!O196</f>
        <v>0</v>
      </c>
      <c r="E197" s="112">
        <f>'12_Mod Controls'!P196</f>
        <v>0</v>
      </c>
      <c r="F197" s="112" t="str">
        <f>'12_Mod Controls'!Q196</f>
        <v xml:space="preserve"> </v>
      </c>
    </row>
    <row r="198" spans="1:6">
      <c r="A198" s="113">
        <v>195</v>
      </c>
      <c r="B198" s="113" t="s">
        <v>394</v>
      </c>
      <c r="C198" s="84" t="s">
        <v>157</v>
      </c>
      <c r="D198" s="111">
        <f>'12_Mod Controls'!O197</f>
        <v>0</v>
      </c>
      <c r="E198" s="112">
        <f>'12_Mod Controls'!P197</f>
        <v>0</v>
      </c>
      <c r="F198" s="112" t="str">
        <f>'12_Mod Controls'!Q197</f>
        <v xml:space="preserve"> </v>
      </c>
    </row>
    <row r="199" spans="1:6">
      <c r="A199" s="113">
        <v>196</v>
      </c>
      <c r="B199" s="113" t="s">
        <v>395</v>
      </c>
      <c r="C199" s="84" t="s">
        <v>157</v>
      </c>
      <c r="D199" s="111">
        <f>'12_Mod Controls'!O198</f>
        <v>0</v>
      </c>
      <c r="E199" s="112">
        <f>'12_Mod Controls'!P198</f>
        <v>0</v>
      </c>
      <c r="F199" s="112" t="str">
        <f>'12_Mod Controls'!Q198</f>
        <v xml:space="preserve"> </v>
      </c>
    </row>
    <row r="200" spans="1:6">
      <c r="A200" s="113">
        <v>197</v>
      </c>
      <c r="B200" s="113" t="s">
        <v>396</v>
      </c>
      <c r="C200" s="84" t="s">
        <v>157</v>
      </c>
      <c r="D200" s="111">
        <f>'12_Mod Controls'!O199</f>
        <v>0</v>
      </c>
      <c r="E200" s="112">
        <f>'12_Mod Controls'!P199</f>
        <v>0</v>
      </c>
      <c r="F200" s="112" t="str">
        <f>'12_Mod Controls'!Q199</f>
        <v xml:space="preserve"> </v>
      </c>
    </row>
    <row r="201" spans="1:6">
      <c r="A201" s="113">
        <v>198</v>
      </c>
      <c r="B201" s="113" t="s">
        <v>397</v>
      </c>
      <c r="C201" s="84" t="s">
        <v>157</v>
      </c>
      <c r="D201" s="111">
        <f>'12_Mod Controls'!O200</f>
        <v>0</v>
      </c>
      <c r="E201" s="112">
        <f>'12_Mod Controls'!P200</f>
        <v>0</v>
      </c>
      <c r="F201" s="112" t="str">
        <f>'12_Mod Controls'!Q200</f>
        <v xml:space="preserve"> </v>
      </c>
    </row>
    <row r="202" spans="1:6">
      <c r="A202" s="113">
        <v>199</v>
      </c>
      <c r="B202" s="113" t="s">
        <v>398</v>
      </c>
      <c r="C202" s="84" t="s">
        <v>157</v>
      </c>
      <c r="D202" s="111">
        <f>'12_Mod Controls'!O201</f>
        <v>0</v>
      </c>
      <c r="E202" s="112">
        <f>'12_Mod Controls'!P201</f>
        <v>0</v>
      </c>
      <c r="F202" s="112" t="str">
        <f>'12_Mod Controls'!Q201</f>
        <v xml:space="preserve"> </v>
      </c>
    </row>
    <row r="203" spans="1:6">
      <c r="A203" s="113">
        <v>200</v>
      </c>
      <c r="B203" s="113" t="s">
        <v>399</v>
      </c>
      <c r="C203" s="84" t="s">
        <v>157</v>
      </c>
      <c r="D203" s="111">
        <f>'12_Mod Controls'!O202</f>
        <v>0</v>
      </c>
      <c r="E203" s="112">
        <f>'12_Mod Controls'!P202</f>
        <v>0</v>
      </c>
      <c r="F203" s="112" t="str">
        <f>'12_Mod Controls'!Q202</f>
        <v xml:space="preserve"> </v>
      </c>
    </row>
    <row r="204" spans="1:6">
      <c r="A204" s="109">
        <v>201</v>
      </c>
      <c r="B204" s="113" t="s">
        <v>400</v>
      </c>
      <c r="C204" s="84" t="s">
        <v>157</v>
      </c>
      <c r="D204" s="111">
        <f>'12_Mod Controls'!O203</f>
        <v>0</v>
      </c>
      <c r="E204" s="112">
        <f>'12_Mod Controls'!P203</f>
        <v>0</v>
      </c>
      <c r="F204" s="112" t="str">
        <f>'12_Mod Controls'!Q203</f>
        <v xml:space="preserve"> </v>
      </c>
    </row>
    <row r="205" spans="1:6">
      <c r="A205" s="113">
        <v>202</v>
      </c>
      <c r="B205" s="113" t="s">
        <v>401</v>
      </c>
      <c r="C205" s="84" t="s">
        <v>157</v>
      </c>
      <c r="D205" s="111">
        <f>'12_Mod Controls'!O204</f>
        <v>0</v>
      </c>
      <c r="E205" s="112">
        <f>'12_Mod Controls'!P204</f>
        <v>0</v>
      </c>
      <c r="F205" s="112" t="str">
        <f>'12_Mod Controls'!Q204</f>
        <v xml:space="preserve"> </v>
      </c>
    </row>
    <row r="206" spans="1:6">
      <c r="A206" s="113">
        <v>203</v>
      </c>
      <c r="B206" s="113" t="s">
        <v>402</v>
      </c>
      <c r="C206" s="84" t="s">
        <v>157</v>
      </c>
      <c r="D206" s="111">
        <f>'12_Mod Controls'!O205</f>
        <v>0</v>
      </c>
      <c r="E206" s="112">
        <f>'12_Mod Controls'!P205</f>
        <v>0</v>
      </c>
      <c r="F206" s="112" t="str">
        <f>'12_Mod Controls'!Q205</f>
        <v xml:space="preserve"> </v>
      </c>
    </row>
    <row r="207" spans="1:6">
      <c r="A207" s="113">
        <v>204</v>
      </c>
      <c r="B207" s="113" t="s">
        <v>403</v>
      </c>
      <c r="C207" s="84" t="s">
        <v>157</v>
      </c>
      <c r="D207" s="111">
        <f>'12_Mod Controls'!O206</f>
        <v>0</v>
      </c>
      <c r="E207" s="112">
        <f>'12_Mod Controls'!P206</f>
        <v>0</v>
      </c>
      <c r="F207" s="112" t="str">
        <f>'12_Mod Controls'!Q206</f>
        <v xml:space="preserve"> </v>
      </c>
    </row>
    <row r="208" spans="1:6">
      <c r="A208" s="113">
        <v>205</v>
      </c>
      <c r="B208" s="113" t="s">
        <v>404</v>
      </c>
      <c r="C208" s="84" t="s">
        <v>157</v>
      </c>
      <c r="D208" s="111">
        <f>'12_Mod Controls'!O207</f>
        <v>0</v>
      </c>
      <c r="E208" s="112">
        <f>'12_Mod Controls'!P207</f>
        <v>0</v>
      </c>
      <c r="F208" s="112" t="str">
        <f>'12_Mod Controls'!Q207</f>
        <v xml:space="preserve"> </v>
      </c>
    </row>
    <row r="209" spans="1:6">
      <c r="A209" s="113">
        <v>206</v>
      </c>
      <c r="B209" s="113" t="s">
        <v>405</v>
      </c>
      <c r="C209" s="84" t="s">
        <v>157</v>
      </c>
      <c r="D209" s="111">
        <f>'12_Mod Controls'!O208</f>
        <v>0</v>
      </c>
      <c r="E209" s="112">
        <f>'12_Mod Controls'!P208</f>
        <v>0</v>
      </c>
      <c r="F209" s="112" t="str">
        <f>'12_Mod Controls'!Q208</f>
        <v xml:space="preserve"> </v>
      </c>
    </row>
    <row r="210" spans="1:6">
      <c r="A210" s="113">
        <v>207</v>
      </c>
      <c r="B210" s="113" t="s">
        <v>406</v>
      </c>
      <c r="C210" s="84" t="s">
        <v>157</v>
      </c>
      <c r="D210" s="111">
        <f>'12_Mod Controls'!O209</f>
        <v>0</v>
      </c>
      <c r="E210" s="112">
        <f>'12_Mod Controls'!P209</f>
        <v>0</v>
      </c>
      <c r="F210" s="112" t="str">
        <f>'12_Mod Controls'!Q209</f>
        <v xml:space="preserve"> </v>
      </c>
    </row>
    <row r="211" spans="1:6">
      <c r="A211" s="113">
        <v>208</v>
      </c>
      <c r="B211" s="113" t="s">
        <v>407</v>
      </c>
      <c r="C211" s="84" t="s">
        <v>157</v>
      </c>
      <c r="D211" s="111">
        <f>'12_Mod Controls'!O210</f>
        <v>0</v>
      </c>
      <c r="E211" s="112">
        <f>'12_Mod Controls'!P210</f>
        <v>0</v>
      </c>
      <c r="F211" s="112" t="str">
        <f>'12_Mod Controls'!Q210</f>
        <v xml:space="preserve"> </v>
      </c>
    </row>
    <row r="212" spans="1:6">
      <c r="A212" s="113">
        <v>209</v>
      </c>
      <c r="B212" s="113" t="s">
        <v>408</v>
      </c>
      <c r="C212" s="84" t="s">
        <v>157</v>
      </c>
      <c r="D212" s="111">
        <f>'12_Mod Controls'!O211</f>
        <v>0</v>
      </c>
      <c r="E212" s="112">
        <f>'12_Mod Controls'!P211</f>
        <v>0</v>
      </c>
      <c r="F212" s="112" t="str">
        <f>'12_Mod Controls'!Q211</f>
        <v xml:space="preserve"> </v>
      </c>
    </row>
    <row r="213" spans="1:6">
      <c r="A213" s="113">
        <v>210</v>
      </c>
      <c r="B213" s="113" t="s">
        <v>409</v>
      </c>
      <c r="C213" s="84" t="s">
        <v>157</v>
      </c>
      <c r="D213" s="111">
        <f>'12_Mod Controls'!O212</f>
        <v>0</v>
      </c>
      <c r="E213" s="112">
        <f>'12_Mod Controls'!P212</f>
        <v>0</v>
      </c>
      <c r="F213" s="112" t="str">
        <f>'12_Mod Controls'!Q212</f>
        <v xml:space="preserve"> </v>
      </c>
    </row>
    <row r="214" spans="1:6">
      <c r="A214" s="109">
        <v>211</v>
      </c>
      <c r="B214" s="113" t="s">
        <v>410</v>
      </c>
      <c r="C214" s="84" t="s">
        <v>157</v>
      </c>
      <c r="D214" s="111">
        <f>'12_Mod Controls'!O213</f>
        <v>0</v>
      </c>
      <c r="E214" s="112">
        <f>'12_Mod Controls'!P213</f>
        <v>0</v>
      </c>
      <c r="F214" s="112" t="str">
        <f>'12_Mod Controls'!Q213</f>
        <v xml:space="preserve"> </v>
      </c>
    </row>
    <row r="215" spans="1:6">
      <c r="A215" s="113">
        <v>212</v>
      </c>
      <c r="B215" s="113" t="s">
        <v>411</v>
      </c>
      <c r="C215" s="84" t="s">
        <v>157</v>
      </c>
      <c r="D215" s="111">
        <f>'12_Mod Controls'!O214</f>
        <v>0</v>
      </c>
      <c r="E215" s="112">
        <f>'12_Mod Controls'!P214</f>
        <v>0</v>
      </c>
      <c r="F215" s="112" t="str">
        <f>'12_Mod Controls'!Q214</f>
        <v xml:space="preserve"> </v>
      </c>
    </row>
    <row r="216" spans="1:6">
      <c r="A216" s="113">
        <v>213</v>
      </c>
      <c r="B216" s="113" t="s">
        <v>412</v>
      </c>
      <c r="C216" s="84" t="s">
        <v>157</v>
      </c>
      <c r="D216" s="111">
        <f>'12_Mod Controls'!O215</f>
        <v>0</v>
      </c>
      <c r="E216" s="112">
        <f>'12_Mod Controls'!P215</f>
        <v>0</v>
      </c>
      <c r="F216" s="112" t="str">
        <f>'12_Mod Controls'!Q215</f>
        <v xml:space="preserve"> </v>
      </c>
    </row>
    <row r="217" spans="1:6">
      <c r="A217" s="113">
        <v>214</v>
      </c>
      <c r="B217" s="113" t="s">
        <v>413</v>
      </c>
      <c r="C217" s="84" t="s">
        <v>157</v>
      </c>
      <c r="D217" s="111">
        <f>'12_Mod Controls'!O216</f>
        <v>0</v>
      </c>
      <c r="E217" s="112">
        <f>'12_Mod Controls'!P216</f>
        <v>0</v>
      </c>
      <c r="F217" s="112" t="str">
        <f>'12_Mod Controls'!Q216</f>
        <v xml:space="preserve"> </v>
      </c>
    </row>
    <row r="218" spans="1:6">
      <c r="A218" s="113">
        <v>215</v>
      </c>
      <c r="B218" s="113" t="s">
        <v>414</v>
      </c>
      <c r="C218" s="84" t="s">
        <v>157</v>
      </c>
      <c r="D218" s="111">
        <f>'12_Mod Controls'!O217</f>
        <v>0</v>
      </c>
      <c r="E218" s="112">
        <f>'12_Mod Controls'!P217</f>
        <v>0</v>
      </c>
      <c r="F218" s="112" t="str">
        <f>'12_Mod Controls'!Q217</f>
        <v xml:space="preserve"> </v>
      </c>
    </row>
    <row r="219" spans="1:6">
      <c r="A219" s="113">
        <v>216</v>
      </c>
      <c r="B219" s="113" t="s">
        <v>415</v>
      </c>
      <c r="C219" s="84" t="s">
        <v>157</v>
      </c>
      <c r="D219" s="111">
        <f>'12_Mod Controls'!O218</f>
        <v>0</v>
      </c>
      <c r="E219" s="112">
        <f>'12_Mod Controls'!P218</f>
        <v>0</v>
      </c>
      <c r="F219" s="112" t="str">
        <f>'12_Mod Controls'!Q218</f>
        <v xml:space="preserve"> </v>
      </c>
    </row>
    <row r="220" spans="1:6">
      <c r="A220" s="113">
        <v>217</v>
      </c>
      <c r="B220" s="113" t="s">
        <v>416</v>
      </c>
      <c r="C220" s="84" t="s">
        <v>157</v>
      </c>
      <c r="D220" s="111">
        <f>'12_Mod Controls'!O219</f>
        <v>0</v>
      </c>
      <c r="E220" s="112">
        <f>'12_Mod Controls'!P219</f>
        <v>0</v>
      </c>
      <c r="F220" s="112" t="str">
        <f>'12_Mod Controls'!Q219</f>
        <v xml:space="preserve"> </v>
      </c>
    </row>
    <row r="221" spans="1:6">
      <c r="A221" s="113">
        <v>218</v>
      </c>
      <c r="B221" s="113" t="s">
        <v>417</v>
      </c>
      <c r="C221" s="84" t="s">
        <v>157</v>
      </c>
      <c r="D221" s="111">
        <f>'12_Mod Controls'!O220</f>
        <v>0</v>
      </c>
      <c r="E221" s="112">
        <f>'12_Mod Controls'!P220</f>
        <v>0</v>
      </c>
      <c r="F221" s="112" t="str">
        <f>'12_Mod Controls'!Q220</f>
        <v xml:space="preserve"> </v>
      </c>
    </row>
    <row r="222" spans="1:6">
      <c r="A222" s="113">
        <v>219</v>
      </c>
      <c r="B222" s="113" t="s">
        <v>418</v>
      </c>
      <c r="C222" s="84" t="s">
        <v>157</v>
      </c>
      <c r="D222" s="111">
        <f>'12_Mod Controls'!O221</f>
        <v>0</v>
      </c>
      <c r="E222" s="112">
        <f>'12_Mod Controls'!P221</f>
        <v>0</v>
      </c>
      <c r="F222" s="112" t="str">
        <f>'12_Mod Controls'!Q221</f>
        <v xml:space="preserve"> </v>
      </c>
    </row>
    <row r="223" spans="1:6">
      <c r="A223" s="113">
        <v>220</v>
      </c>
      <c r="B223" s="113" t="s">
        <v>419</v>
      </c>
      <c r="C223" s="84" t="s">
        <v>157</v>
      </c>
      <c r="D223" s="111">
        <f>'12_Mod Controls'!O222</f>
        <v>0</v>
      </c>
      <c r="E223" s="112">
        <f>'12_Mod Controls'!P222</f>
        <v>0</v>
      </c>
      <c r="F223" s="112" t="str">
        <f>'12_Mod Controls'!Q222</f>
        <v xml:space="preserve"> </v>
      </c>
    </row>
    <row r="224" spans="1:6">
      <c r="A224" s="109">
        <v>221</v>
      </c>
      <c r="B224" s="113" t="s">
        <v>420</v>
      </c>
      <c r="C224" s="84" t="s">
        <v>157</v>
      </c>
      <c r="D224" s="111">
        <f>'12_Mod Controls'!O223</f>
        <v>0</v>
      </c>
      <c r="E224" s="112">
        <f>'12_Mod Controls'!P223</f>
        <v>0</v>
      </c>
      <c r="F224" s="112" t="str">
        <f>'12_Mod Controls'!Q223</f>
        <v xml:space="preserve"> </v>
      </c>
    </row>
    <row r="225" spans="1:6">
      <c r="A225" s="113">
        <v>222</v>
      </c>
      <c r="B225" s="113" t="s">
        <v>421</v>
      </c>
      <c r="C225" s="84" t="s">
        <v>157</v>
      </c>
      <c r="D225" s="111">
        <f>'12_Mod Controls'!O224</f>
        <v>0</v>
      </c>
      <c r="E225" s="112">
        <f>'12_Mod Controls'!P224</f>
        <v>0</v>
      </c>
      <c r="F225" s="112" t="str">
        <f>'12_Mod Controls'!Q224</f>
        <v xml:space="preserve"> </v>
      </c>
    </row>
    <row r="226" spans="1:6">
      <c r="A226" s="113">
        <v>223</v>
      </c>
      <c r="B226" s="113" t="s">
        <v>422</v>
      </c>
      <c r="C226" s="84" t="s">
        <v>157</v>
      </c>
      <c r="D226" s="111">
        <f>'12_Mod Controls'!O225</f>
        <v>0</v>
      </c>
      <c r="E226" s="112">
        <f>'12_Mod Controls'!P225</f>
        <v>0</v>
      </c>
      <c r="F226" s="112" t="str">
        <f>'12_Mod Controls'!Q225</f>
        <v xml:space="preserve"> </v>
      </c>
    </row>
    <row r="227" spans="1:6">
      <c r="A227" s="113">
        <v>224</v>
      </c>
      <c r="B227" s="113" t="s">
        <v>423</v>
      </c>
      <c r="C227" s="84" t="s">
        <v>157</v>
      </c>
      <c r="D227" s="111">
        <f>'12_Mod Controls'!O226</f>
        <v>0</v>
      </c>
      <c r="E227" s="112">
        <f>'12_Mod Controls'!P226</f>
        <v>0</v>
      </c>
      <c r="F227" s="112" t="str">
        <f>'12_Mod Controls'!Q226</f>
        <v xml:space="preserve"> </v>
      </c>
    </row>
    <row r="228" spans="1:6">
      <c r="A228" s="113">
        <v>225</v>
      </c>
      <c r="B228" s="113" t="s">
        <v>424</v>
      </c>
      <c r="C228" s="84" t="s">
        <v>157</v>
      </c>
      <c r="D228" s="111">
        <f>'12_Mod Controls'!O227</f>
        <v>0</v>
      </c>
      <c r="E228" s="112">
        <f>'12_Mod Controls'!P227</f>
        <v>0</v>
      </c>
      <c r="F228" s="112" t="str">
        <f>'12_Mod Controls'!Q227</f>
        <v xml:space="preserve"> </v>
      </c>
    </row>
    <row r="229" spans="1:6">
      <c r="A229" s="113">
        <v>226</v>
      </c>
      <c r="B229" s="113" t="s">
        <v>425</v>
      </c>
      <c r="C229" s="84" t="s">
        <v>157</v>
      </c>
      <c r="D229" s="111">
        <f>'12_Mod Controls'!O228</f>
        <v>0</v>
      </c>
      <c r="E229" s="112">
        <f>'12_Mod Controls'!P228</f>
        <v>0</v>
      </c>
      <c r="F229" s="112" t="str">
        <f>'12_Mod Controls'!Q228</f>
        <v xml:space="preserve"> </v>
      </c>
    </row>
    <row r="230" spans="1:6">
      <c r="A230" s="113">
        <v>227</v>
      </c>
      <c r="B230" s="113" t="s">
        <v>426</v>
      </c>
      <c r="C230" s="84" t="s">
        <v>157</v>
      </c>
      <c r="D230" s="111">
        <f>'12_Mod Controls'!O229</f>
        <v>0</v>
      </c>
      <c r="E230" s="112">
        <f>'12_Mod Controls'!P229</f>
        <v>0</v>
      </c>
      <c r="F230" s="112" t="str">
        <f>'12_Mod Controls'!Q229</f>
        <v xml:space="preserve"> </v>
      </c>
    </row>
    <row r="231" spans="1:6">
      <c r="A231" s="113">
        <v>228</v>
      </c>
      <c r="B231" s="113" t="s">
        <v>427</v>
      </c>
      <c r="C231" s="84" t="s">
        <v>157</v>
      </c>
      <c r="D231" s="111">
        <f>'12_Mod Controls'!O230</f>
        <v>0</v>
      </c>
      <c r="E231" s="112">
        <f>'12_Mod Controls'!P230</f>
        <v>0</v>
      </c>
      <c r="F231" s="112" t="str">
        <f>'12_Mod Controls'!Q230</f>
        <v xml:space="preserve"> </v>
      </c>
    </row>
    <row r="232" spans="1:6">
      <c r="A232" s="113">
        <v>229</v>
      </c>
      <c r="B232" s="113" t="s">
        <v>428</v>
      </c>
      <c r="C232" s="84" t="s">
        <v>157</v>
      </c>
      <c r="D232" s="111">
        <f>'12_Mod Controls'!O231</f>
        <v>0</v>
      </c>
      <c r="E232" s="112">
        <f>'12_Mod Controls'!P231</f>
        <v>0</v>
      </c>
      <c r="F232" s="112" t="str">
        <f>'12_Mod Controls'!Q231</f>
        <v xml:space="preserve"> </v>
      </c>
    </row>
    <row r="233" spans="1:6">
      <c r="A233" s="113">
        <v>230</v>
      </c>
      <c r="B233" s="113" t="s">
        <v>429</v>
      </c>
      <c r="C233" s="84" t="s">
        <v>157</v>
      </c>
      <c r="D233" s="111">
        <f>'12_Mod Controls'!O232</f>
        <v>0</v>
      </c>
      <c r="E233" s="112">
        <f>'12_Mod Controls'!P232</f>
        <v>0</v>
      </c>
      <c r="F233" s="112" t="str">
        <f>'12_Mod Controls'!Q232</f>
        <v xml:space="preserve"> </v>
      </c>
    </row>
    <row r="234" spans="1:6">
      <c r="A234" s="109">
        <v>231</v>
      </c>
      <c r="B234" s="113" t="s">
        <v>430</v>
      </c>
      <c r="C234" s="84" t="s">
        <v>157</v>
      </c>
      <c r="D234" s="111">
        <f>'12_Mod Controls'!O233</f>
        <v>0</v>
      </c>
      <c r="E234" s="112">
        <f>'12_Mod Controls'!P233</f>
        <v>0</v>
      </c>
      <c r="F234" s="112" t="str">
        <f>'12_Mod Controls'!Q233</f>
        <v xml:space="preserve"> </v>
      </c>
    </row>
    <row r="235" spans="1:6">
      <c r="A235" s="113">
        <v>232</v>
      </c>
      <c r="B235" s="113" t="s">
        <v>431</v>
      </c>
      <c r="C235" s="84" t="s">
        <v>157</v>
      </c>
      <c r="D235" s="111">
        <f>'12_Mod Controls'!O234</f>
        <v>0</v>
      </c>
      <c r="E235" s="112">
        <f>'12_Mod Controls'!P234</f>
        <v>0</v>
      </c>
      <c r="F235" s="112" t="str">
        <f>'12_Mod Controls'!Q234</f>
        <v xml:space="preserve"> </v>
      </c>
    </row>
    <row r="236" spans="1:6">
      <c r="A236" s="113">
        <v>233</v>
      </c>
      <c r="B236" s="113" t="s">
        <v>432</v>
      </c>
      <c r="C236" s="84" t="s">
        <v>157</v>
      </c>
      <c r="D236" s="111">
        <f>'12_Mod Controls'!O235</f>
        <v>0</v>
      </c>
      <c r="E236" s="112">
        <f>'12_Mod Controls'!P235</f>
        <v>0</v>
      </c>
      <c r="F236" s="112" t="str">
        <f>'12_Mod Controls'!Q235</f>
        <v xml:space="preserve"> </v>
      </c>
    </row>
    <row r="237" spans="1:6">
      <c r="A237" s="113">
        <v>234</v>
      </c>
      <c r="B237" s="113" t="s">
        <v>433</v>
      </c>
      <c r="C237" s="84" t="s">
        <v>157</v>
      </c>
      <c r="D237" s="111">
        <f>'12_Mod Controls'!O236</f>
        <v>0</v>
      </c>
      <c r="E237" s="112">
        <f>'12_Mod Controls'!P236</f>
        <v>0</v>
      </c>
      <c r="F237" s="112" t="str">
        <f>'12_Mod Controls'!Q236</f>
        <v xml:space="preserve"> </v>
      </c>
    </row>
    <row r="238" spans="1:6">
      <c r="A238" s="113">
        <v>235</v>
      </c>
      <c r="B238" s="113" t="s">
        <v>434</v>
      </c>
      <c r="C238" s="84" t="s">
        <v>157</v>
      </c>
      <c r="D238" s="111">
        <f>'12_Mod Controls'!O237</f>
        <v>0</v>
      </c>
      <c r="E238" s="112">
        <f>'12_Mod Controls'!P237</f>
        <v>0</v>
      </c>
      <c r="F238" s="112" t="str">
        <f>'12_Mod Controls'!Q237</f>
        <v xml:space="preserve"> </v>
      </c>
    </row>
    <row r="239" spans="1:6">
      <c r="A239" s="113">
        <v>236</v>
      </c>
      <c r="B239" s="113" t="s">
        <v>435</v>
      </c>
      <c r="C239" s="84" t="s">
        <v>157</v>
      </c>
      <c r="D239" s="111">
        <f>'12_Mod Controls'!O238</f>
        <v>0</v>
      </c>
      <c r="E239" s="112">
        <f>'12_Mod Controls'!P238</f>
        <v>0</v>
      </c>
      <c r="F239" s="112" t="str">
        <f>'12_Mod Controls'!Q238</f>
        <v xml:space="preserve"> </v>
      </c>
    </row>
    <row r="240" spans="1:6">
      <c r="A240" s="113">
        <v>237</v>
      </c>
      <c r="B240" s="113" t="s">
        <v>436</v>
      </c>
      <c r="C240" s="84" t="s">
        <v>157</v>
      </c>
      <c r="D240" s="111">
        <f>'12_Mod Controls'!O239</f>
        <v>0</v>
      </c>
      <c r="E240" s="112">
        <f>'12_Mod Controls'!P239</f>
        <v>0</v>
      </c>
      <c r="F240" s="112" t="str">
        <f>'12_Mod Controls'!Q239</f>
        <v xml:space="preserve"> </v>
      </c>
    </row>
    <row r="241" spans="1:6">
      <c r="A241" s="113">
        <v>238</v>
      </c>
      <c r="B241" s="113" t="s">
        <v>437</v>
      </c>
      <c r="C241" s="84" t="s">
        <v>157</v>
      </c>
      <c r="D241" s="111">
        <f>'12_Mod Controls'!O240</f>
        <v>0</v>
      </c>
      <c r="E241" s="112">
        <f>'12_Mod Controls'!P240</f>
        <v>0</v>
      </c>
      <c r="F241" s="112" t="str">
        <f>'12_Mod Controls'!Q240</f>
        <v xml:space="preserve"> </v>
      </c>
    </row>
    <row r="242" spans="1:6">
      <c r="A242" s="113">
        <v>239</v>
      </c>
      <c r="B242" s="113" t="s">
        <v>438</v>
      </c>
      <c r="C242" s="84" t="s">
        <v>157</v>
      </c>
      <c r="D242" s="111">
        <f>'12_Mod Controls'!O241</f>
        <v>0</v>
      </c>
      <c r="E242" s="112">
        <f>'12_Mod Controls'!P241</f>
        <v>0</v>
      </c>
      <c r="F242" s="112" t="str">
        <f>'12_Mod Controls'!Q241</f>
        <v xml:space="preserve"> </v>
      </c>
    </row>
    <row r="243" spans="1:6">
      <c r="A243" s="113">
        <v>240</v>
      </c>
      <c r="B243" s="113" t="s">
        <v>439</v>
      </c>
      <c r="C243" s="84" t="s">
        <v>157</v>
      </c>
      <c r="D243" s="111">
        <f>'12_Mod Controls'!O242</f>
        <v>0</v>
      </c>
      <c r="E243" s="112">
        <f>'12_Mod Controls'!P242</f>
        <v>0</v>
      </c>
      <c r="F243" s="112" t="str">
        <f>'12_Mod Controls'!Q242</f>
        <v xml:space="preserve"> </v>
      </c>
    </row>
    <row r="244" spans="1:6">
      <c r="A244" s="109">
        <v>241</v>
      </c>
      <c r="B244" s="113" t="s">
        <v>440</v>
      </c>
      <c r="C244" s="84" t="s">
        <v>157</v>
      </c>
      <c r="D244" s="111">
        <f>'12_Mod Controls'!O243</f>
        <v>0</v>
      </c>
      <c r="E244" s="112">
        <f>'12_Mod Controls'!P243</f>
        <v>0</v>
      </c>
      <c r="F244" s="112" t="str">
        <f>'12_Mod Controls'!Q243</f>
        <v xml:space="preserve"> </v>
      </c>
    </row>
    <row r="245" spans="1:6">
      <c r="A245" s="113">
        <v>242</v>
      </c>
      <c r="B245" s="113" t="s">
        <v>441</v>
      </c>
      <c r="C245" s="84" t="s">
        <v>157</v>
      </c>
      <c r="D245" s="111">
        <f>'12_Mod Controls'!O244</f>
        <v>0</v>
      </c>
      <c r="E245" s="112">
        <f>'12_Mod Controls'!P244</f>
        <v>0</v>
      </c>
      <c r="F245" s="112" t="str">
        <f>'12_Mod Controls'!Q244</f>
        <v xml:space="preserve"> </v>
      </c>
    </row>
    <row r="246" spans="1:6">
      <c r="A246" s="113">
        <v>243</v>
      </c>
      <c r="B246" s="113" t="s">
        <v>442</v>
      </c>
      <c r="C246" s="84" t="s">
        <v>157</v>
      </c>
      <c r="D246" s="111">
        <f>'12_Mod Controls'!O245</f>
        <v>0</v>
      </c>
      <c r="E246" s="112">
        <f>'12_Mod Controls'!P245</f>
        <v>0</v>
      </c>
      <c r="F246" s="112" t="str">
        <f>'12_Mod Controls'!Q245</f>
        <v xml:space="preserve"> </v>
      </c>
    </row>
    <row r="247" spans="1:6">
      <c r="A247" s="113">
        <v>244</v>
      </c>
      <c r="B247" s="113" t="s">
        <v>443</v>
      </c>
      <c r="C247" s="84" t="s">
        <v>157</v>
      </c>
      <c r="D247" s="111">
        <f>'12_Mod Controls'!O246</f>
        <v>0</v>
      </c>
      <c r="E247" s="112">
        <f>'12_Mod Controls'!P246</f>
        <v>0</v>
      </c>
      <c r="F247" s="112" t="str">
        <f>'12_Mod Controls'!Q246</f>
        <v xml:space="preserve"> </v>
      </c>
    </row>
    <row r="248" spans="1:6">
      <c r="A248" s="113">
        <v>245</v>
      </c>
      <c r="B248" s="113" t="s">
        <v>444</v>
      </c>
      <c r="C248" s="84" t="s">
        <v>157</v>
      </c>
      <c r="D248" s="111">
        <f>'12_Mod Controls'!O247</f>
        <v>0</v>
      </c>
      <c r="E248" s="112">
        <f>'12_Mod Controls'!P247</f>
        <v>0</v>
      </c>
      <c r="F248" s="112" t="str">
        <f>'12_Mod Controls'!Q247</f>
        <v xml:space="preserve"> </v>
      </c>
    </row>
    <row r="249" spans="1:6">
      <c r="A249" s="113">
        <v>246</v>
      </c>
      <c r="B249" s="113" t="s">
        <v>445</v>
      </c>
      <c r="C249" s="84" t="s">
        <v>157</v>
      </c>
      <c r="D249" s="111">
        <f>'12_Mod Controls'!O248</f>
        <v>0</v>
      </c>
      <c r="E249" s="112">
        <f>'12_Mod Controls'!P248</f>
        <v>0</v>
      </c>
      <c r="F249" s="112" t="str">
        <f>'12_Mod Controls'!Q248</f>
        <v xml:space="preserve"> </v>
      </c>
    </row>
    <row r="250" spans="1:6">
      <c r="A250" s="113">
        <v>247</v>
      </c>
      <c r="B250" s="113" t="s">
        <v>446</v>
      </c>
      <c r="C250" s="84" t="s">
        <v>157</v>
      </c>
      <c r="D250" s="111">
        <f>'12_Mod Controls'!O249</f>
        <v>0</v>
      </c>
      <c r="E250" s="112">
        <f>'12_Mod Controls'!P249</f>
        <v>0</v>
      </c>
      <c r="F250" s="112" t="str">
        <f>'12_Mod Controls'!Q249</f>
        <v xml:space="preserve"> </v>
      </c>
    </row>
    <row r="251" spans="1:6">
      <c r="A251" s="113">
        <v>248</v>
      </c>
      <c r="B251" s="113" t="s">
        <v>447</v>
      </c>
      <c r="C251" s="84" t="s">
        <v>157</v>
      </c>
      <c r="D251" s="111">
        <f>'12_Mod Controls'!O250</f>
        <v>0</v>
      </c>
      <c r="E251" s="112">
        <f>'12_Mod Controls'!P250</f>
        <v>0</v>
      </c>
      <c r="F251" s="112" t="str">
        <f>'12_Mod Controls'!Q250</f>
        <v xml:space="preserve"> </v>
      </c>
    </row>
    <row r="252" spans="1:6">
      <c r="A252" s="113">
        <v>249</v>
      </c>
      <c r="B252" s="113" t="s">
        <v>448</v>
      </c>
      <c r="C252" s="84" t="s">
        <v>157</v>
      </c>
      <c r="D252" s="111">
        <f>'12_Mod Controls'!O251</f>
        <v>0</v>
      </c>
      <c r="E252" s="112">
        <f>'12_Mod Controls'!P251</f>
        <v>0</v>
      </c>
      <c r="F252" s="112" t="str">
        <f>'12_Mod Controls'!Q251</f>
        <v xml:space="preserve"> </v>
      </c>
    </row>
    <row r="253" spans="1:6">
      <c r="A253" s="113">
        <v>250</v>
      </c>
      <c r="B253" s="113" t="s">
        <v>449</v>
      </c>
      <c r="C253" s="84" t="s">
        <v>157</v>
      </c>
      <c r="D253" s="111">
        <f>'12_Mod Controls'!O252</f>
        <v>0</v>
      </c>
      <c r="E253" s="112">
        <f>'12_Mod Controls'!P252</f>
        <v>0</v>
      </c>
      <c r="F253" s="112" t="str">
        <f>'12_Mod Controls'!Q252</f>
        <v xml:space="preserve"> </v>
      </c>
    </row>
    <row r="254" spans="1:6">
      <c r="A254" s="109">
        <v>251</v>
      </c>
      <c r="B254" s="113" t="s">
        <v>450</v>
      </c>
      <c r="C254" s="84" t="s">
        <v>157</v>
      </c>
      <c r="D254" s="111">
        <f>'12_Mod Controls'!O253</f>
        <v>0</v>
      </c>
      <c r="E254" s="112">
        <f>'12_Mod Controls'!P253</f>
        <v>0</v>
      </c>
      <c r="F254" s="112" t="str">
        <f>'12_Mod Controls'!Q253</f>
        <v xml:space="preserve"> </v>
      </c>
    </row>
    <row r="255" spans="1:6">
      <c r="A255" s="113">
        <v>252</v>
      </c>
      <c r="B255" s="113" t="s">
        <v>451</v>
      </c>
      <c r="C255" s="84" t="s">
        <v>157</v>
      </c>
      <c r="D255" s="111">
        <f>'12_Mod Controls'!O254</f>
        <v>0</v>
      </c>
      <c r="E255" s="112">
        <f>'12_Mod Controls'!P254</f>
        <v>0</v>
      </c>
      <c r="F255" s="112" t="str">
        <f>'12_Mod Controls'!Q254</f>
        <v xml:space="preserve"> </v>
      </c>
    </row>
    <row r="256" spans="1:6">
      <c r="A256" s="113">
        <v>253</v>
      </c>
      <c r="B256" s="113" t="s">
        <v>452</v>
      </c>
      <c r="C256" s="84" t="s">
        <v>157</v>
      </c>
      <c r="D256" s="111">
        <f>'12_Mod Controls'!O255</f>
        <v>0</v>
      </c>
      <c r="E256" s="112">
        <f>'12_Mod Controls'!P255</f>
        <v>0</v>
      </c>
      <c r="F256" s="112" t="str">
        <f>'12_Mod Controls'!Q255</f>
        <v xml:space="preserve"> </v>
      </c>
    </row>
    <row r="257" spans="1:6">
      <c r="A257" s="113">
        <v>254</v>
      </c>
      <c r="B257" s="113" t="s">
        <v>453</v>
      </c>
      <c r="C257" s="84" t="s">
        <v>157</v>
      </c>
      <c r="D257" s="111">
        <f>'12_Mod Controls'!O256</f>
        <v>0</v>
      </c>
      <c r="E257" s="112">
        <f>'12_Mod Controls'!P256</f>
        <v>0</v>
      </c>
      <c r="F257" s="112" t="str">
        <f>'12_Mod Controls'!Q256</f>
        <v xml:space="preserve"> </v>
      </c>
    </row>
    <row r="258" spans="1:6">
      <c r="A258" s="113">
        <v>255</v>
      </c>
      <c r="B258" s="113" t="s">
        <v>454</v>
      </c>
      <c r="C258" s="84" t="s">
        <v>157</v>
      </c>
      <c r="D258" s="111">
        <f>'12_Mod Controls'!O257</f>
        <v>0</v>
      </c>
      <c r="E258" s="112">
        <f>'12_Mod Controls'!P257</f>
        <v>0</v>
      </c>
      <c r="F258" s="112" t="str">
        <f>'12_Mod Controls'!Q257</f>
        <v xml:space="preserve"> </v>
      </c>
    </row>
    <row r="259" spans="1:6">
      <c r="A259" s="113">
        <v>256</v>
      </c>
      <c r="B259" s="113" t="s">
        <v>455</v>
      </c>
      <c r="C259" s="84" t="s">
        <v>157</v>
      </c>
      <c r="D259" s="111">
        <f>'12_Mod Controls'!O258</f>
        <v>0</v>
      </c>
      <c r="E259" s="112">
        <f>'12_Mod Controls'!P258</f>
        <v>0</v>
      </c>
      <c r="F259" s="112" t="str">
        <f>'12_Mod Controls'!Q258</f>
        <v xml:space="preserve"> </v>
      </c>
    </row>
    <row r="260" spans="1:6">
      <c r="A260" s="113">
        <v>257</v>
      </c>
      <c r="B260" s="113" t="s">
        <v>456</v>
      </c>
      <c r="C260" s="84" t="s">
        <v>157</v>
      </c>
      <c r="D260" s="111">
        <f>'12_Mod Controls'!O259</f>
        <v>0</v>
      </c>
      <c r="E260" s="112">
        <f>'12_Mod Controls'!P259</f>
        <v>0</v>
      </c>
      <c r="F260" s="112" t="str">
        <f>'12_Mod Controls'!Q259</f>
        <v xml:space="preserve"> </v>
      </c>
    </row>
    <row r="261" spans="1:6">
      <c r="A261" s="113">
        <v>258</v>
      </c>
      <c r="B261" s="113" t="s">
        <v>457</v>
      </c>
      <c r="C261" s="84" t="s">
        <v>157</v>
      </c>
      <c r="D261" s="111">
        <f>'12_Mod Controls'!O260</f>
        <v>0</v>
      </c>
      <c r="E261" s="112">
        <f>'12_Mod Controls'!P260</f>
        <v>0</v>
      </c>
      <c r="F261" s="112" t="str">
        <f>'12_Mod Controls'!Q260</f>
        <v xml:space="preserve"> </v>
      </c>
    </row>
    <row r="262" spans="1:6">
      <c r="A262" s="113">
        <v>259</v>
      </c>
      <c r="B262" s="113" t="s">
        <v>458</v>
      </c>
      <c r="C262" s="84" t="s">
        <v>157</v>
      </c>
      <c r="D262" s="111">
        <f>'12_Mod Controls'!O261</f>
        <v>0</v>
      </c>
      <c r="E262" s="112">
        <f>'12_Mod Controls'!P261</f>
        <v>0</v>
      </c>
      <c r="F262" s="112" t="str">
        <f>'12_Mod Controls'!Q261</f>
        <v xml:space="preserve"> </v>
      </c>
    </row>
    <row r="263" spans="1:6">
      <c r="A263" s="113">
        <v>260</v>
      </c>
      <c r="B263" s="113" t="s">
        <v>459</v>
      </c>
      <c r="C263" s="84" t="s">
        <v>157</v>
      </c>
      <c r="D263" s="111">
        <f>'12_Mod Controls'!O262</f>
        <v>0</v>
      </c>
      <c r="E263" s="112">
        <f>'12_Mod Controls'!P262</f>
        <v>0</v>
      </c>
      <c r="F263" s="112" t="str">
        <f>'12_Mod Controls'!Q262</f>
        <v xml:space="preserve"> </v>
      </c>
    </row>
    <row r="264" spans="1:6">
      <c r="A264" s="109">
        <v>261</v>
      </c>
      <c r="B264" s="113" t="s">
        <v>460</v>
      </c>
      <c r="C264" s="84" t="s">
        <v>157</v>
      </c>
      <c r="D264" s="111">
        <f>'12_Mod Controls'!O263</f>
        <v>0</v>
      </c>
      <c r="E264" s="112">
        <f>'12_Mod Controls'!P263</f>
        <v>0</v>
      </c>
      <c r="F264" s="112" t="str">
        <f>'12_Mod Controls'!Q263</f>
        <v xml:space="preserve"> </v>
      </c>
    </row>
    <row r="265" spans="1:6">
      <c r="A265" s="113">
        <v>262</v>
      </c>
      <c r="B265" s="113" t="s">
        <v>461</v>
      </c>
      <c r="C265" s="84" t="s">
        <v>157</v>
      </c>
      <c r="D265" s="111">
        <f>'12_Mod Controls'!O264</f>
        <v>0</v>
      </c>
      <c r="E265" s="112">
        <f>'12_Mod Controls'!P264</f>
        <v>0</v>
      </c>
      <c r="F265" s="112" t="str">
        <f>'12_Mod Controls'!Q264</f>
        <v xml:space="preserve"> </v>
      </c>
    </row>
    <row r="266" spans="1:6">
      <c r="A266" s="113">
        <v>263</v>
      </c>
      <c r="B266" s="113" t="s">
        <v>462</v>
      </c>
      <c r="C266" s="84" t="s">
        <v>157</v>
      </c>
      <c r="D266" s="111">
        <f>'12_Mod Controls'!O265</f>
        <v>0</v>
      </c>
      <c r="E266" s="112">
        <f>'12_Mod Controls'!P265</f>
        <v>0</v>
      </c>
      <c r="F266" s="112" t="str">
        <f>'12_Mod Controls'!Q265</f>
        <v xml:space="preserve"> </v>
      </c>
    </row>
    <row r="267" spans="1:6">
      <c r="A267" s="113">
        <v>264</v>
      </c>
      <c r="B267" s="113" t="s">
        <v>463</v>
      </c>
      <c r="C267" s="84" t="s">
        <v>157</v>
      </c>
      <c r="D267" s="111">
        <f>'12_Mod Controls'!O266</f>
        <v>0</v>
      </c>
      <c r="E267" s="112">
        <f>'12_Mod Controls'!P266</f>
        <v>0</v>
      </c>
      <c r="F267" s="112" t="str">
        <f>'12_Mod Controls'!Q266</f>
        <v xml:space="preserve"> </v>
      </c>
    </row>
    <row r="268" spans="1:6">
      <c r="A268" s="113">
        <v>265</v>
      </c>
      <c r="B268" s="113" t="s">
        <v>464</v>
      </c>
      <c r="C268" s="84" t="s">
        <v>157</v>
      </c>
      <c r="D268" s="111">
        <f>'12_Mod Controls'!O267</f>
        <v>0</v>
      </c>
      <c r="E268" s="112">
        <f>'12_Mod Controls'!P267</f>
        <v>0</v>
      </c>
      <c r="F268" s="112" t="str">
        <f>'12_Mod Controls'!Q267</f>
        <v xml:space="preserve"> </v>
      </c>
    </row>
    <row r="269" spans="1:6">
      <c r="A269" s="113">
        <v>266</v>
      </c>
      <c r="B269" s="113" t="s">
        <v>465</v>
      </c>
      <c r="C269" s="84" t="s">
        <v>157</v>
      </c>
      <c r="D269" s="111">
        <f>'12_Mod Controls'!O268</f>
        <v>0</v>
      </c>
      <c r="E269" s="112">
        <f>'12_Mod Controls'!P268</f>
        <v>0</v>
      </c>
      <c r="F269" s="112" t="str">
        <f>'12_Mod Controls'!Q268</f>
        <v xml:space="preserve"> </v>
      </c>
    </row>
    <row r="270" spans="1:6">
      <c r="A270" s="113">
        <v>267</v>
      </c>
      <c r="B270" s="113" t="s">
        <v>466</v>
      </c>
      <c r="C270" s="84" t="s">
        <v>157</v>
      </c>
      <c r="D270" s="111">
        <f>'12_Mod Controls'!O269</f>
        <v>0</v>
      </c>
      <c r="E270" s="112">
        <f>'12_Mod Controls'!P269</f>
        <v>0</v>
      </c>
      <c r="F270" s="112" t="str">
        <f>'12_Mod Controls'!Q269</f>
        <v xml:space="preserve"> </v>
      </c>
    </row>
    <row r="271" spans="1:6">
      <c r="A271" s="113">
        <v>268</v>
      </c>
      <c r="B271" s="113" t="s">
        <v>467</v>
      </c>
      <c r="C271" s="84" t="s">
        <v>157</v>
      </c>
      <c r="D271" s="111">
        <f>'12_Mod Controls'!O270</f>
        <v>0</v>
      </c>
      <c r="E271" s="112">
        <f>'12_Mod Controls'!P270</f>
        <v>0</v>
      </c>
      <c r="F271" s="112" t="str">
        <f>'12_Mod Controls'!Q270</f>
        <v xml:space="preserve"> </v>
      </c>
    </row>
    <row r="272" spans="1:6">
      <c r="A272" s="113">
        <v>269</v>
      </c>
      <c r="B272" s="113" t="s">
        <v>468</v>
      </c>
      <c r="C272" s="84" t="s">
        <v>157</v>
      </c>
      <c r="D272" s="111">
        <f>'12_Mod Controls'!O271</f>
        <v>0</v>
      </c>
      <c r="E272" s="112">
        <f>'12_Mod Controls'!P271</f>
        <v>0</v>
      </c>
      <c r="F272" s="112" t="str">
        <f>'12_Mod Controls'!Q271</f>
        <v xml:space="preserve"> </v>
      </c>
    </row>
    <row r="273" spans="1:6">
      <c r="A273" s="113">
        <v>270</v>
      </c>
      <c r="B273" s="113" t="s">
        <v>469</v>
      </c>
      <c r="C273" s="84" t="s">
        <v>157</v>
      </c>
      <c r="D273" s="111">
        <f>'12_Mod Controls'!O272</f>
        <v>0</v>
      </c>
      <c r="E273" s="112">
        <f>'12_Mod Controls'!P272</f>
        <v>0</v>
      </c>
      <c r="F273" s="112" t="str">
        <f>'12_Mod Controls'!Q272</f>
        <v xml:space="preserve"> </v>
      </c>
    </row>
    <row r="274" spans="1:6">
      <c r="A274" s="109">
        <v>271</v>
      </c>
      <c r="B274" s="113" t="s">
        <v>470</v>
      </c>
      <c r="C274" s="84" t="s">
        <v>157</v>
      </c>
      <c r="D274" s="111">
        <f>'12_Mod Controls'!O273</f>
        <v>0</v>
      </c>
      <c r="E274" s="112">
        <f>'12_Mod Controls'!P273</f>
        <v>0</v>
      </c>
      <c r="F274" s="112" t="str">
        <f>'12_Mod Controls'!Q273</f>
        <v xml:space="preserve"> </v>
      </c>
    </row>
    <row r="275" spans="1:6">
      <c r="A275" s="113">
        <v>272</v>
      </c>
      <c r="B275" s="113" t="s">
        <v>471</v>
      </c>
      <c r="C275" s="84" t="s">
        <v>157</v>
      </c>
      <c r="D275" s="111">
        <f>'12_Mod Controls'!O274</f>
        <v>0</v>
      </c>
      <c r="E275" s="112">
        <f>'12_Mod Controls'!P274</f>
        <v>0</v>
      </c>
      <c r="F275" s="112" t="str">
        <f>'12_Mod Controls'!Q274</f>
        <v xml:space="preserve"> </v>
      </c>
    </row>
    <row r="276" spans="1:6">
      <c r="A276" s="113">
        <v>273</v>
      </c>
      <c r="B276" s="113" t="s">
        <v>472</v>
      </c>
      <c r="C276" s="84" t="s">
        <v>157</v>
      </c>
      <c r="D276" s="111">
        <f>'12_Mod Controls'!O275</f>
        <v>0</v>
      </c>
      <c r="E276" s="112">
        <f>'12_Mod Controls'!P275</f>
        <v>0</v>
      </c>
      <c r="F276" s="112" t="str">
        <f>'12_Mod Controls'!Q275</f>
        <v xml:space="preserve"> </v>
      </c>
    </row>
    <row r="277" spans="1:6">
      <c r="A277" s="113">
        <v>274</v>
      </c>
      <c r="B277" s="113" t="s">
        <v>473</v>
      </c>
      <c r="C277" s="84" t="s">
        <v>157</v>
      </c>
      <c r="D277" s="111">
        <f>'12_Mod Controls'!O276</f>
        <v>0</v>
      </c>
      <c r="E277" s="112">
        <f>'12_Mod Controls'!P276</f>
        <v>0</v>
      </c>
      <c r="F277" s="112" t="str">
        <f>'12_Mod Controls'!Q276</f>
        <v xml:space="preserve"> </v>
      </c>
    </row>
    <row r="278" spans="1:6">
      <c r="A278" s="113">
        <v>275</v>
      </c>
      <c r="B278" s="113" t="s">
        <v>474</v>
      </c>
      <c r="C278" s="84" t="s">
        <v>157</v>
      </c>
      <c r="D278" s="111">
        <f>'12_Mod Controls'!O277</f>
        <v>0</v>
      </c>
      <c r="E278" s="112">
        <f>'12_Mod Controls'!P277</f>
        <v>0</v>
      </c>
      <c r="F278" s="112" t="str">
        <f>'12_Mod Controls'!Q277</f>
        <v xml:space="preserve"> </v>
      </c>
    </row>
    <row r="279" spans="1:6">
      <c r="A279" s="113">
        <v>276</v>
      </c>
      <c r="B279" s="113" t="s">
        <v>475</v>
      </c>
      <c r="C279" s="84" t="s">
        <v>157</v>
      </c>
      <c r="D279" s="111">
        <f>'12_Mod Controls'!O278</f>
        <v>0</v>
      </c>
      <c r="E279" s="112">
        <f>'12_Mod Controls'!P278</f>
        <v>0</v>
      </c>
      <c r="F279" s="112" t="str">
        <f>'12_Mod Controls'!Q278</f>
        <v xml:space="preserve"> </v>
      </c>
    </row>
    <row r="280" spans="1:6">
      <c r="A280" s="113">
        <v>277</v>
      </c>
      <c r="B280" s="113" t="s">
        <v>476</v>
      </c>
      <c r="C280" s="84" t="s">
        <v>157</v>
      </c>
      <c r="D280" s="111">
        <f>'12_Mod Controls'!O279</f>
        <v>0</v>
      </c>
      <c r="E280" s="112">
        <f>'12_Mod Controls'!P279</f>
        <v>0</v>
      </c>
      <c r="F280" s="112" t="str">
        <f>'12_Mod Controls'!Q279</f>
        <v xml:space="preserve"> </v>
      </c>
    </row>
    <row r="281" spans="1:6">
      <c r="A281" s="113">
        <v>278</v>
      </c>
      <c r="B281" s="113" t="s">
        <v>477</v>
      </c>
      <c r="C281" s="84" t="s">
        <v>157</v>
      </c>
      <c r="D281" s="111">
        <f>'12_Mod Controls'!O280</f>
        <v>0</v>
      </c>
      <c r="E281" s="112">
        <f>'12_Mod Controls'!P280</f>
        <v>0</v>
      </c>
      <c r="F281" s="112" t="str">
        <f>'12_Mod Controls'!Q280</f>
        <v xml:space="preserve"> </v>
      </c>
    </row>
    <row r="282" spans="1:6">
      <c r="A282" s="113">
        <v>279</v>
      </c>
      <c r="B282" s="113" t="s">
        <v>478</v>
      </c>
      <c r="C282" s="84" t="s">
        <v>157</v>
      </c>
      <c r="D282" s="111">
        <f>'12_Mod Controls'!O281</f>
        <v>0</v>
      </c>
      <c r="E282" s="112">
        <f>'12_Mod Controls'!P281</f>
        <v>0</v>
      </c>
      <c r="F282" s="112" t="str">
        <f>'12_Mod Controls'!Q281</f>
        <v xml:space="preserve"> </v>
      </c>
    </row>
    <row r="283" spans="1:6">
      <c r="A283" s="113">
        <v>280</v>
      </c>
      <c r="B283" s="113" t="s">
        <v>479</v>
      </c>
      <c r="C283" s="84" t="s">
        <v>157</v>
      </c>
      <c r="D283" s="111">
        <f>'12_Mod Controls'!O282</f>
        <v>0</v>
      </c>
      <c r="E283" s="112">
        <f>'12_Mod Controls'!P282</f>
        <v>0</v>
      </c>
      <c r="F283" s="112" t="str">
        <f>'12_Mod Controls'!Q282</f>
        <v xml:space="preserve"> </v>
      </c>
    </row>
    <row r="284" spans="1:6">
      <c r="A284" s="109">
        <v>281</v>
      </c>
      <c r="B284" s="113" t="s">
        <v>480</v>
      </c>
      <c r="C284" s="84" t="s">
        <v>157</v>
      </c>
      <c r="D284" s="111">
        <f>'12_Mod Controls'!O283</f>
        <v>0</v>
      </c>
      <c r="E284" s="112">
        <f>'12_Mod Controls'!P283</f>
        <v>0</v>
      </c>
      <c r="F284" s="112" t="str">
        <f>'12_Mod Controls'!Q283</f>
        <v xml:space="preserve"> </v>
      </c>
    </row>
    <row r="285" spans="1:6">
      <c r="A285" s="113">
        <v>282</v>
      </c>
      <c r="B285" s="113" t="s">
        <v>481</v>
      </c>
      <c r="C285" s="84" t="s">
        <v>157</v>
      </c>
      <c r="D285" s="111">
        <f>'12_Mod Controls'!O284</f>
        <v>0</v>
      </c>
      <c r="E285" s="112">
        <f>'12_Mod Controls'!P284</f>
        <v>0</v>
      </c>
      <c r="F285" s="112" t="str">
        <f>'12_Mod Controls'!Q284</f>
        <v xml:space="preserve"> </v>
      </c>
    </row>
    <row r="286" spans="1:6">
      <c r="A286" s="113">
        <v>283</v>
      </c>
      <c r="B286" s="113" t="s">
        <v>482</v>
      </c>
      <c r="C286" s="84" t="s">
        <v>157</v>
      </c>
      <c r="D286" s="111">
        <f>'12_Mod Controls'!O285</f>
        <v>0</v>
      </c>
      <c r="E286" s="112">
        <f>'12_Mod Controls'!P285</f>
        <v>0</v>
      </c>
      <c r="F286" s="112" t="str">
        <f>'12_Mod Controls'!Q285</f>
        <v xml:space="preserve"> </v>
      </c>
    </row>
    <row r="287" spans="1:6">
      <c r="A287" s="113">
        <v>284</v>
      </c>
      <c r="B287" s="113" t="s">
        <v>483</v>
      </c>
      <c r="C287" s="84" t="s">
        <v>157</v>
      </c>
      <c r="D287" s="111">
        <f>'12_Mod Controls'!O286</f>
        <v>0</v>
      </c>
      <c r="E287" s="112">
        <f>'12_Mod Controls'!P286</f>
        <v>0</v>
      </c>
      <c r="F287" s="112" t="str">
        <f>'12_Mod Controls'!Q286</f>
        <v xml:space="preserve"> </v>
      </c>
    </row>
    <row r="288" spans="1:6">
      <c r="A288" s="113">
        <v>285</v>
      </c>
      <c r="B288" s="113" t="s">
        <v>484</v>
      </c>
      <c r="C288" s="84" t="s">
        <v>157</v>
      </c>
      <c r="D288" s="111">
        <f>'12_Mod Controls'!O287</f>
        <v>0</v>
      </c>
      <c r="E288" s="112">
        <f>'12_Mod Controls'!P287</f>
        <v>0</v>
      </c>
      <c r="F288" s="112" t="str">
        <f>'12_Mod Controls'!Q287</f>
        <v xml:space="preserve"> </v>
      </c>
    </row>
    <row r="289" spans="1:6">
      <c r="A289" s="113">
        <v>286</v>
      </c>
      <c r="B289" s="113" t="s">
        <v>485</v>
      </c>
      <c r="C289" s="84" t="s">
        <v>157</v>
      </c>
      <c r="D289" s="111">
        <f>'12_Mod Controls'!O288</f>
        <v>0</v>
      </c>
      <c r="E289" s="112">
        <f>'12_Mod Controls'!P288</f>
        <v>0</v>
      </c>
      <c r="F289" s="112" t="str">
        <f>'12_Mod Controls'!Q288</f>
        <v xml:space="preserve"> </v>
      </c>
    </row>
    <row r="290" spans="1:6">
      <c r="A290" s="113">
        <v>287</v>
      </c>
      <c r="B290" s="113" t="s">
        <v>486</v>
      </c>
      <c r="C290" s="84" t="s">
        <v>157</v>
      </c>
      <c r="D290" s="111">
        <f>'12_Mod Controls'!O289</f>
        <v>0</v>
      </c>
      <c r="E290" s="112">
        <f>'12_Mod Controls'!P289</f>
        <v>0</v>
      </c>
      <c r="F290" s="112" t="str">
        <f>'12_Mod Controls'!Q289</f>
        <v xml:space="preserve"> </v>
      </c>
    </row>
    <row r="291" spans="1:6">
      <c r="A291" s="113">
        <v>288</v>
      </c>
      <c r="B291" s="113" t="s">
        <v>487</v>
      </c>
      <c r="C291" s="84" t="s">
        <v>157</v>
      </c>
      <c r="D291" s="111">
        <f>'12_Mod Controls'!O290</f>
        <v>0</v>
      </c>
      <c r="E291" s="112">
        <f>'12_Mod Controls'!P290</f>
        <v>0</v>
      </c>
      <c r="F291" s="112" t="str">
        <f>'12_Mod Controls'!Q290</f>
        <v xml:space="preserve"> </v>
      </c>
    </row>
    <row r="292" spans="1:6">
      <c r="A292" s="113">
        <v>289</v>
      </c>
      <c r="B292" s="113" t="s">
        <v>488</v>
      </c>
      <c r="C292" s="84" t="s">
        <v>157</v>
      </c>
      <c r="D292" s="111">
        <f>'12_Mod Controls'!O291</f>
        <v>0</v>
      </c>
      <c r="E292" s="112">
        <f>'12_Mod Controls'!P291</f>
        <v>0</v>
      </c>
      <c r="F292" s="112" t="str">
        <f>'12_Mod Controls'!Q291</f>
        <v xml:space="preserve"> </v>
      </c>
    </row>
    <row r="293" spans="1:6">
      <c r="A293" s="113">
        <v>290</v>
      </c>
      <c r="B293" s="113" t="s">
        <v>489</v>
      </c>
      <c r="C293" s="84" t="s">
        <v>157</v>
      </c>
      <c r="D293" s="111">
        <f>'12_Mod Controls'!O292</f>
        <v>0</v>
      </c>
      <c r="E293" s="112">
        <f>'12_Mod Controls'!P292</f>
        <v>0</v>
      </c>
      <c r="F293" s="112" t="str">
        <f>'12_Mod Controls'!Q292</f>
        <v xml:space="preserve"> </v>
      </c>
    </row>
    <row r="294" spans="1:6">
      <c r="A294" s="109">
        <v>291</v>
      </c>
      <c r="B294" s="113" t="s">
        <v>490</v>
      </c>
      <c r="C294" s="84" t="s">
        <v>157</v>
      </c>
      <c r="D294" s="111">
        <f>'12_Mod Controls'!O293</f>
        <v>0</v>
      </c>
      <c r="E294" s="112">
        <f>'12_Mod Controls'!P293</f>
        <v>0</v>
      </c>
      <c r="F294" s="112" t="str">
        <f>'12_Mod Controls'!Q293</f>
        <v xml:space="preserve"> </v>
      </c>
    </row>
    <row r="295" spans="1:6">
      <c r="A295" s="113">
        <v>292</v>
      </c>
      <c r="B295" s="113" t="s">
        <v>491</v>
      </c>
      <c r="C295" s="84" t="s">
        <v>157</v>
      </c>
      <c r="D295" s="111">
        <f>'12_Mod Controls'!O294</f>
        <v>0</v>
      </c>
      <c r="E295" s="112">
        <f>'12_Mod Controls'!P294</f>
        <v>0</v>
      </c>
      <c r="F295" s="112" t="str">
        <f>'12_Mod Controls'!Q294</f>
        <v xml:space="preserve"> </v>
      </c>
    </row>
    <row r="296" spans="1:6">
      <c r="A296" s="113">
        <v>293</v>
      </c>
      <c r="B296" s="113" t="s">
        <v>492</v>
      </c>
      <c r="C296" s="84" t="s">
        <v>157</v>
      </c>
      <c r="D296" s="111">
        <f>'12_Mod Controls'!O295</f>
        <v>0</v>
      </c>
      <c r="E296" s="112">
        <f>'12_Mod Controls'!P295</f>
        <v>0</v>
      </c>
      <c r="F296" s="112" t="str">
        <f>'12_Mod Controls'!Q295</f>
        <v xml:space="preserve"> </v>
      </c>
    </row>
    <row r="297" spans="1:6">
      <c r="A297" s="113">
        <v>294</v>
      </c>
      <c r="B297" s="113" t="s">
        <v>493</v>
      </c>
      <c r="C297" s="84" t="s">
        <v>157</v>
      </c>
      <c r="D297" s="111">
        <f>'12_Mod Controls'!O296</f>
        <v>0</v>
      </c>
      <c r="E297" s="112">
        <f>'12_Mod Controls'!P296</f>
        <v>0</v>
      </c>
      <c r="F297" s="112" t="str">
        <f>'12_Mod Controls'!Q296</f>
        <v xml:space="preserve"> </v>
      </c>
    </row>
    <row r="298" spans="1:6">
      <c r="A298" s="113">
        <v>295</v>
      </c>
      <c r="B298" s="113" t="s">
        <v>494</v>
      </c>
      <c r="C298" s="84" t="s">
        <v>157</v>
      </c>
      <c r="D298" s="111">
        <f>'12_Mod Controls'!O297</f>
        <v>0</v>
      </c>
      <c r="E298" s="112">
        <f>'12_Mod Controls'!P297</f>
        <v>0</v>
      </c>
      <c r="F298" s="112" t="str">
        <f>'12_Mod Controls'!Q297</f>
        <v xml:space="preserve"> </v>
      </c>
    </row>
    <row r="299" spans="1:6">
      <c r="A299" s="113">
        <v>296</v>
      </c>
      <c r="B299" s="113" t="s">
        <v>495</v>
      </c>
      <c r="C299" s="84" t="s">
        <v>157</v>
      </c>
      <c r="D299" s="111">
        <f>'12_Mod Controls'!O298</f>
        <v>0</v>
      </c>
      <c r="E299" s="112">
        <f>'12_Mod Controls'!P298</f>
        <v>0</v>
      </c>
      <c r="F299" s="112" t="str">
        <f>'12_Mod Controls'!Q298</f>
        <v xml:space="preserve"> </v>
      </c>
    </row>
    <row r="300" spans="1:6">
      <c r="A300" s="113">
        <v>297</v>
      </c>
      <c r="B300" s="113" t="s">
        <v>496</v>
      </c>
      <c r="C300" s="84" t="s">
        <v>157</v>
      </c>
      <c r="D300" s="111">
        <f>'12_Mod Controls'!O299</f>
        <v>0</v>
      </c>
      <c r="E300" s="112">
        <f>'12_Mod Controls'!P299</f>
        <v>0</v>
      </c>
      <c r="F300" s="112" t="str">
        <f>'12_Mod Controls'!Q299</f>
        <v xml:space="preserve"> </v>
      </c>
    </row>
    <row r="301" spans="1:6">
      <c r="A301" s="113">
        <v>298</v>
      </c>
      <c r="B301" s="113" t="s">
        <v>497</v>
      </c>
      <c r="C301" s="84" t="s">
        <v>157</v>
      </c>
      <c r="D301" s="111">
        <f>'12_Mod Controls'!O300</f>
        <v>0</v>
      </c>
      <c r="E301" s="112">
        <f>'12_Mod Controls'!P300</f>
        <v>0</v>
      </c>
      <c r="F301" s="112" t="str">
        <f>'12_Mod Controls'!Q300</f>
        <v xml:space="preserve"> </v>
      </c>
    </row>
    <row r="302" spans="1:6">
      <c r="A302" s="113">
        <v>299</v>
      </c>
      <c r="B302" s="113" t="s">
        <v>498</v>
      </c>
      <c r="C302" s="84" t="s">
        <v>157</v>
      </c>
      <c r="D302" s="111">
        <f>'12_Mod Controls'!O301</f>
        <v>0</v>
      </c>
      <c r="E302" s="112">
        <f>'12_Mod Controls'!P301</f>
        <v>0</v>
      </c>
      <c r="F302" s="112" t="str">
        <f>'12_Mod Controls'!Q301</f>
        <v xml:space="preserve"> </v>
      </c>
    </row>
    <row r="303" spans="1:6">
      <c r="A303" s="113">
        <v>300</v>
      </c>
      <c r="B303" s="113" t="s">
        <v>499</v>
      </c>
      <c r="C303" s="84" t="s">
        <v>157</v>
      </c>
      <c r="D303" s="111">
        <f>'12_Mod Controls'!O302</f>
        <v>0</v>
      </c>
      <c r="E303" s="112">
        <f>'12_Mod Controls'!P302</f>
        <v>0</v>
      </c>
      <c r="F303" s="112" t="str">
        <f>'12_Mod Controls'!Q302</f>
        <v xml:space="preserve"> </v>
      </c>
    </row>
    <row r="304" spans="1:6">
      <c r="A304" s="109">
        <v>301</v>
      </c>
      <c r="B304" s="113" t="s">
        <v>500</v>
      </c>
      <c r="C304" s="84" t="s">
        <v>157</v>
      </c>
      <c r="D304" s="111">
        <f>'12_Mod Controls'!O303</f>
        <v>0</v>
      </c>
      <c r="E304" s="112">
        <f>'12_Mod Controls'!P303</f>
        <v>0</v>
      </c>
      <c r="F304" s="112" t="str">
        <f>'12_Mod Controls'!Q303</f>
        <v xml:space="preserve"> </v>
      </c>
    </row>
    <row r="305" spans="1:6">
      <c r="A305" s="113">
        <v>302</v>
      </c>
      <c r="B305" s="113" t="s">
        <v>501</v>
      </c>
      <c r="C305" s="84" t="s">
        <v>157</v>
      </c>
      <c r="D305" s="111">
        <f>'12_Mod Controls'!O304</f>
        <v>0</v>
      </c>
      <c r="E305" s="112">
        <f>'12_Mod Controls'!P304</f>
        <v>0</v>
      </c>
      <c r="F305" s="112" t="str">
        <f>'12_Mod Controls'!Q304</f>
        <v xml:space="preserve"> </v>
      </c>
    </row>
    <row r="306" spans="1:6">
      <c r="A306" s="113">
        <v>303</v>
      </c>
      <c r="B306" s="113" t="s">
        <v>502</v>
      </c>
      <c r="C306" s="84" t="s">
        <v>157</v>
      </c>
      <c r="D306" s="111">
        <f>'12_Mod Controls'!O305</f>
        <v>0</v>
      </c>
      <c r="E306" s="112">
        <f>'12_Mod Controls'!P305</f>
        <v>0</v>
      </c>
      <c r="F306" s="112" t="str">
        <f>'12_Mod Controls'!Q305</f>
        <v xml:space="preserve"> </v>
      </c>
    </row>
    <row r="307" spans="1:6">
      <c r="A307" s="113">
        <v>304</v>
      </c>
      <c r="B307" s="113" t="s">
        <v>503</v>
      </c>
      <c r="C307" s="84" t="s">
        <v>157</v>
      </c>
      <c r="D307" s="111">
        <f>'12_Mod Controls'!O306</f>
        <v>0</v>
      </c>
      <c r="E307" s="112">
        <f>'12_Mod Controls'!P306</f>
        <v>0</v>
      </c>
      <c r="F307" s="112" t="str">
        <f>'12_Mod Controls'!Q306</f>
        <v xml:space="preserve"> </v>
      </c>
    </row>
    <row r="308" spans="1:6">
      <c r="A308" s="113">
        <v>305</v>
      </c>
      <c r="B308" s="113" t="s">
        <v>504</v>
      </c>
      <c r="C308" s="84" t="s">
        <v>157</v>
      </c>
      <c r="D308" s="111">
        <f>'12_Mod Controls'!O307</f>
        <v>0</v>
      </c>
      <c r="E308" s="112">
        <f>'12_Mod Controls'!P307</f>
        <v>0</v>
      </c>
      <c r="F308" s="112" t="str">
        <f>'12_Mod Controls'!Q307</f>
        <v xml:space="preserve"> </v>
      </c>
    </row>
    <row r="309" spans="1:6">
      <c r="A309" s="113">
        <v>306</v>
      </c>
      <c r="B309" s="113" t="s">
        <v>505</v>
      </c>
      <c r="C309" s="84" t="s">
        <v>157</v>
      </c>
      <c r="D309" s="111">
        <f>'12_Mod Controls'!O308</f>
        <v>0</v>
      </c>
      <c r="E309" s="112">
        <f>'12_Mod Controls'!P308</f>
        <v>0</v>
      </c>
      <c r="F309" s="112" t="str">
        <f>'12_Mod Controls'!Q308</f>
        <v xml:space="preserve"> </v>
      </c>
    </row>
    <row r="310" spans="1:6">
      <c r="A310" s="113">
        <v>307</v>
      </c>
      <c r="B310" s="113" t="s">
        <v>506</v>
      </c>
      <c r="C310" s="84" t="s">
        <v>157</v>
      </c>
      <c r="D310" s="111">
        <f>'12_Mod Controls'!O309</f>
        <v>0</v>
      </c>
      <c r="E310" s="112">
        <f>'12_Mod Controls'!P309</f>
        <v>0</v>
      </c>
      <c r="F310" s="112" t="str">
        <f>'12_Mod Controls'!Q309</f>
        <v xml:space="preserve"> </v>
      </c>
    </row>
    <row r="311" spans="1:6">
      <c r="A311" s="113">
        <v>308</v>
      </c>
      <c r="B311" s="113" t="s">
        <v>507</v>
      </c>
      <c r="C311" s="84" t="s">
        <v>157</v>
      </c>
      <c r="D311" s="111">
        <f>'12_Mod Controls'!O310</f>
        <v>0</v>
      </c>
      <c r="E311" s="112">
        <f>'12_Mod Controls'!P310</f>
        <v>0</v>
      </c>
      <c r="F311" s="112" t="str">
        <f>'12_Mod Controls'!Q310</f>
        <v xml:space="preserve"> </v>
      </c>
    </row>
    <row r="312" spans="1:6">
      <c r="A312" s="113">
        <v>309</v>
      </c>
      <c r="B312" s="113" t="s">
        <v>508</v>
      </c>
      <c r="C312" s="84" t="s">
        <v>157</v>
      </c>
      <c r="D312" s="111">
        <f>'12_Mod Controls'!O311</f>
        <v>0</v>
      </c>
      <c r="E312" s="112">
        <f>'12_Mod Controls'!P311</f>
        <v>0</v>
      </c>
      <c r="F312" s="112" t="str">
        <f>'12_Mod Controls'!Q311</f>
        <v xml:space="preserve"> </v>
      </c>
    </row>
    <row r="313" spans="1:6">
      <c r="A313" s="113">
        <v>310</v>
      </c>
      <c r="B313" s="113" t="s">
        <v>509</v>
      </c>
      <c r="C313" s="84" t="s">
        <v>157</v>
      </c>
      <c r="D313" s="111">
        <f>'12_Mod Controls'!O312</f>
        <v>0</v>
      </c>
      <c r="E313" s="112">
        <f>'12_Mod Controls'!P312</f>
        <v>0</v>
      </c>
      <c r="F313" s="112" t="str">
        <f>'12_Mod Controls'!Q312</f>
        <v xml:space="preserve"> </v>
      </c>
    </row>
    <row r="314" spans="1:6">
      <c r="A314" s="109">
        <v>311</v>
      </c>
      <c r="B314" s="113" t="s">
        <v>510</v>
      </c>
      <c r="C314" s="84" t="s">
        <v>157</v>
      </c>
      <c r="D314" s="111">
        <f>'12_Mod Controls'!O313</f>
        <v>0</v>
      </c>
      <c r="E314" s="112">
        <f>'12_Mod Controls'!P313</f>
        <v>0</v>
      </c>
      <c r="F314" s="112" t="str">
        <f>'12_Mod Controls'!Q313</f>
        <v xml:space="preserve"> </v>
      </c>
    </row>
    <row r="315" spans="1:6">
      <c r="A315" s="113">
        <v>312</v>
      </c>
      <c r="B315" s="113" t="s">
        <v>511</v>
      </c>
      <c r="C315" s="84" t="s">
        <v>157</v>
      </c>
      <c r="D315" s="111">
        <f>'12_Mod Controls'!O314</f>
        <v>0</v>
      </c>
      <c r="E315" s="112">
        <f>'12_Mod Controls'!P314</f>
        <v>0</v>
      </c>
      <c r="F315" s="112" t="str">
        <f>'12_Mod Controls'!Q314</f>
        <v xml:space="preserve"> </v>
      </c>
    </row>
    <row r="316" spans="1:6">
      <c r="A316" s="113">
        <v>313</v>
      </c>
      <c r="B316" s="113" t="s">
        <v>512</v>
      </c>
      <c r="C316" s="84" t="s">
        <v>157</v>
      </c>
      <c r="D316" s="111">
        <f>'12_Mod Controls'!O315</f>
        <v>0</v>
      </c>
      <c r="E316" s="112">
        <f>'12_Mod Controls'!P315</f>
        <v>0</v>
      </c>
      <c r="F316" s="112" t="str">
        <f>'12_Mod Controls'!Q315</f>
        <v xml:space="preserve"> </v>
      </c>
    </row>
    <row r="317" spans="1:6">
      <c r="A317" s="113">
        <v>314</v>
      </c>
      <c r="B317" s="113" t="s">
        <v>513</v>
      </c>
      <c r="C317" s="84" t="s">
        <v>157</v>
      </c>
      <c r="D317" s="111">
        <f>'12_Mod Controls'!O316</f>
        <v>0</v>
      </c>
      <c r="E317" s="112">
        <f>'12_Mod Controls'!P316</f>
        <v>0</v>
      </c>
      <c r="F317" s="112" t="str">
        <f>'12_Mod Controls'!Q316</f>
        <v xml:space="preserve"> </v>
      </c>
    </row>
    <row r="318" spans="1:6">
      <c r="A318" s="113">
        <v>315</v>
      </c>
      <c r="B318" s="113" t="s">
        <v>514</v>
      </c>
      <c r="C318" s="84" t="s">
        <v>157</v>
      </c>
      <c r="D318" s="111">
        <f>'12_Mod Controls'!O317</f>
        <v>0</v>
      </c>
      <c r="E318" s="112">
        <f>'12_Mod Controls'!P317</f>
        <v>0</v>
      </c>
      <c r="F318" s="112" t="str">
        <f>'12_Mod Controls'!Q317</f>
        <v xml:space="preserve"> </v>
      </c>
    </row>
    <row r="319" spans="1:6">
      <c r="A319" s="113">
        <v>316</v>
      </c>
      <c r="B319" s="113" t="s">
        <v>515</v>
      </c>
      <c r="C319" s="84" t="s">
        <v>157</v>
      </c>
      <c r="D319" s="111">
        <f>'12_Mod Controls'!O318</f>
        <v>0</v>
      </c>
      <c r="E319" s="112">
        <f>'12_Mod Controls'!P318</f>
        <v>0</v>
      </c>
      <c r="F319" s="112" t="str">
        <f>'12_Mod Controls'!Q318</f>
        <v xml:space="preserve"> </v>
      </c>
    </row>
    <row r="320" spans="1:6">
      <c r="A320" s="113">
        <v>317</v>
      </c>
      <c r="B320" s="113" t="s">
        <v>516</v>
      </c>
      <c r="C320" s="84" t="s">
        <v>157</v>
      </c>
      <c r="D320" s="111">
        <f>'12_Mod Controls'!O319</f>
        <v>0</v>
      </c>
      <c r="E320" s="112">
        <f>'12_Mod Controls'!P319</f>
        <v>0</v>
      </c>
      <c r="F320" s="112" t="str">
        <f>'12_Mod Controls'!Q319</f>
        <v xml:space="preserve"> </v>
      </c>
    </row>
    <row r="321" spans="1:6">
      <c r="A321" s="113">
        <v>318</v>
      </c>
      <c r="B321" s="113" t="s">
        <v>517</v>
      </c>
      <c r="C321" s="84" t="s">
        <v>157</v>
      </c>
      <c r="D321" s="111">
        <f>'12_Mod Controls'!O320</f>
        <v>0</v>
      </c>
      <c r="E321" s="112">
        <f>'12_Mod Controls'!P320</f>
        <v>0</v>
      </c>
      <c r="F321" s="112" t="str">
        <f>'12_Mod Controls'!Q320</f>
        <v xml:space="preserve"> </v>
      </c>
    </row>
    <row r="322" spans="1:6">
      <c r="A322" s="113">
        <v>319</v>
      </c>
      <c r="B322" s="113" t="s">
        <v>518</v>
      </c>
      <c r="C322" s="84" t="s">
        <v>157</v>
      </c>
      <c r="D322" s="111">
        <f>'12_Mod Controls'!O321</f>
        <v>0</v>
      </c>
      <c r="E322" s="112">
        <f>'12_Mod Controls'!P321</f>
        <v>0</v>
      </c>
      <c r="F322" s="112" t="str">
        <f>'12_Mod Controls'!Q321</f>
        <v xml:space="preserve"> </v>
      </c>
    </row>
  </sheetData>
  <mergeCells count="2">
    <mergeCell ref="A2:F2"/>
    <mergeCell ref="A1:F1"/>
  </mergeCells>
  <phoneticPr fontId="3" type="noConversion"/>
  <conditionalFormatting sqref="E4:F322">
    <cfRule type="cellIs" dxfId="9" priority="1" operator="equal">
      <formula>0</formula>
    </cfRule>
  </conditionalFormatting>
  <pageMargins left="0.7" right="0.7" top="0.75" bottom="0.75" header="0.3" footer="0.3"/>
  <pageSetup orientation="portrait" r:id="rId1"/>
  <ignoredErrors>
    <ignoredError xmlns:x16r3="http://schemas.microsoft.com/office/spreadsheetml/2018/08/main" sqref="F7:F8 F14 F5:F6 F10:F12" x16r3:misleadingForma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9B7E-B1A2-45CA-BE68-5943D6A1A69B}">
  <sheetPr>
    <tabColor theme="0" tint="-0.14999847407452621"/>
  </sheetPr>
  <dimension ref="A1:I322"/>
  <sheetViews>
    <sheetView showGridLines="0" workbookViewId="0">
      <selection sqref="A1:I1"/>
    </sheetView>
  </sheetViews>
  <sheetFormatPr defaultColWidth="9.140625" defaultRowHeight="19.5"/>
  <cols>
    <col min="1" max="2" width="33.28515625" style="115" customWidth="1"/>
    <col min="3" max="3" width="15" style="2" customWidth="1"/>
    <col min="4" max="4" width="25" style="2" customWidth="1"/>
    <col min="5" max="5" width="41.42578125" style="2" customWidth="1"/>
    <col min="6" max="6" width="25.140625" style="2" bestFit="1" customWidth="1"/>
    <col min="7" max="7" width="14" style="2" customWidth="1"/>
    <col min="8" max="8" width="10.7109375" style="2" customWidth="1"/>
    <col min="9" max="9" width="9.7109375" style="2" customWidth="1"/>
    <col min="10" max="16384" width="9.140625" style="2"/>
  </cols>
  <sheetData>
    <row r="1" spans="1:9" ht="34.5" customHeight="1">
      <c r="A1" s="231" t="s">
        <v>519</v>
      </c>
      <c r="B1" s="231"/>
      <c r="C1" s="231"/>
      <c r="D1" s="231"/>
      <c r="E1" s="231"/>
      <c r="F1" s="231"/>
      <c r="G1" s="231"/>
      <c r="H1" s="231"/>
      <c r="I1" s="231"/>
    </row>
    <row r="2" spans="1:9" ht="36.75" customHeight="1">
      <c r="A2" s="229" t="s">
        <v>520</v>
      </c>
      <c r="B2" s="230"/>
      <c r="C2" s="230"/>
      <c r="D2" s="230"/>
      <c r="E2" s="230"/>
      <c r="F2" s="230"/>
      <c r="G2" s="230"/>
      <c r="H2" s="230"/>
      <c r="I2" s="230"/>
    </row>
    <row r="3" spans="1:9" ht="36.75" customHeight="1">
      <c r="A3" s="116" t="s">
        <v>195</v>
      </c>
      <c r="B3" s="165" t="s">
        <v>196</v>
      </c>
      <c r="C3" s="167" t="s">
        <v>127</v>
      </c>
      <c r="D3" s="167" t="s">
        <v>521</v>
      </c>
      <c r="E3" s="167" t="s">
        <v>522</v>
      </c>
      <c r="F3" s="167" t="s">
        <v>523</v>
      </c>
      <c r="G3" s="168" t="s">
        <v>524</v>
      </c>
      <c r="H3" s="168" t="s">
        <v>525</v>
      </c>
      <c r="I3" s="168" t="s">
        <v>526</v>
      </c>
    </row>
    <row r="4" spans="1:9">
      <c r="A4" s="113">
        <v>1</v>
      </c>
      <c r="B4" s="113" t="s">
        <v>200</v>
      </c>
      <c r="C4" s="110" t="s">
        <v>157</v>
      </c>
      <c r="D4" s="110"/>
      <c r="E4" s="166"/>
      <c r="F4" s="112"/>
      <c r="G4" s="112"/>
      <c r="H4" s="112"/>
      <c r="I4" s="112"/>
    </row>
    <row r="5" spans="1:9">
      <c r="A5" s="113">
        <v>2</v>
      </c>
      <c r="B5" s="113" t="s">
        <v>201</v>
      </c>
      <c r="C5" s="84" t="s">
        <v>157</v>
      </c>
      <c r="D5" s="84"/>
      <c r="E5" s="117"/>
      <c r="F5" s="118"/>
      <c r="G5" s="119"/>
      <c r="H5" s="119"/>
      <c r="I5" s="119"/>
    </row>
    <row r="6" spans="1:9">
      <c r="A6" s="113">
        <v>3</v>
      </c>
      <c r="B6" s="113" t="s">
        <v>202</v>
      </c>
      <c r="C6" s="84" t="s">
        <v>157</v>
      </c>
      <c r="D6" s="84"/>
      <c r="E6" s="117"/>
      <c r="F6" s="118"/>
      <c r="G6" s="119"/>
      <c r="H6" s="119"/>
      <c r="I6" s="119"/>
    </row>
    <row r="7" spans="1:9">
      <c r="A7" s="113">
        <v>4</v>
      </c>
      <c r="B7" s="113" t="s">
        <v>203</v>
      </c>
      <c r="C7" s="84" t="s">
        <v>157</v>
      </c>
      <c r="D7" s="84"/>
      <c r="E7" s="117"/>
      <c r="F7" s="118"/>
      <c r="G7" s="119"/>
      <c r="H7" s="119"/>
      <c r="I7" s="119"/>
    </row>
    <row r="8" spans="1:9">
      <c r="A8" s="113">
        <v>5</v>
      </c>
      <c r="B8" s="113" t="s">
        <v>204</v>
      </c>
      <c r="C8" s="84" t="s">
        <v>157</v>
      </c>
      <c r="D8" s="84"/>
      <c r="E8" s="117"/>
      <c r="F8" s="118"/>
      <c r="G8" s="119"/>
      <c r="H8" s="119"/>
      <c r="I8" s="119"/>
    </row>
    <row r="9" spans="1:9">
      <c r="A9" s="113">
        <v>6</v>
      </c>
      <c r="B9" s="113" t="s">
        <v>205</v>
      </c>
      <c r="C9" s="84" t="s">
        <v>157</v>
      </c>
      <c r="D9" s="84"/>
      <c r="E9" s="117"/>
      <c r="F9" s="118"/>
      <c r="G9" s="118"/>
      <c r="H9" s="118"/>
      <c r="I9" s="118"/>
    </row>
    <row r="10" spans="1:9">
      <c r="A10" s="113">
        <v>7</v>
      </c>
      <c r="B10" s="113" t="s">
        <v>206</v>
      </c>
      <c r="C10" s="84" t="s">
        <v>157</v>
      </c>
      <c r="D10" s="84"/>
      <c r="E10" s="117"/>
      <c r="F10" s="118"/>
      <c r="G10" s="119"/>
      <c r="H10" s="119"/>
      <c r="I10" s="119"/>
    </row>
    <row r="11" spans="1:9">
      <c r="A11" s="113">
        <v>8</v>
      </c>
      <c r="B11" s="113" t="s">
        <v>207</v>
      </c>
      <c r="C11" s="84" t="s">
        <v>157</v>
      </c>
      <c r="D11" s="84"/>
      <c r="E11" s="117"/>
      <c r="F11" s="118"/>
      <c r="G11" s="119"/>
      <c r="H11" s="119"/>
      <c r="I11" s="119"/>
    </row>
    <row r="12" spans="1:9">
      <c r="A12" s="113">
        <v>9</v>
      </c>
      <c r="B12" s="113" t="s">
        <v>208</v>
      </c>
      <c r="C12" s="84" t="s">
        <v>157</v>
      </c>
      <c r="D12" s="84"/>
      <c r="E12" s="117"/>
      <c r="F12" s="118"/>
      <c r="G12" s="119"/>
      <c r="H12" s="119"/>
      <c r="I12" s="119"/>
    </row>
    <row r="13" spans="1:9">
      <c r="A13" s="113">
        <v>10</v>
      </c>
      <c r="B13" s="113" t="s">
        <v>209</v>
      </c>
      <c r="C13" s="84" t="s">
        <v>157</v>
      </c>
      <c r="D13" s="84"/>
      <c r="E13" s="117"/>
      <c r="F13" s="118"/>
      <c r="G13" s="119"/>
      <c r="H13" s="119"/>
      <c r="I13" s="119"/>
    </row>
    <row r="14" spans="1:9">
      <c r="A14" s="113">
        <v>11</v>
      </c>
      <c r="B14" s="113" t="s">
        <v>210</v>
      </c>
      <c r="C14" s="84" t="s">
        <v>157</v>
      </c>
      <c r="D14" s="84"/>
      <c r="E14" s="117"/>
      <c r="F14" s="118"/>
      <c r="G14" s="118"/>
      <c r="H14" s="118"/>
      <c r="I14" s="118"/>
    </row>
    <row r="15" spans="1:9">
      <c r="A15" s="113">
        <v>12</v>
      </c>
      <c r="B15" s="113" t="s">
        <v>211</v>
      </c>
      <c r="C15" s="84" t="s">
        <v>157</v>
      </c>
      <c r="D15" s="84"/>
      <c r="E15" s="117"/>
      <c r="F15" s="118"/>
      <c r="G15" s="119"/>
      <c r="H15" s="119"/>
      <c r="I15" s="119"/>
    </row>
    <row r="16" spans="1:9">
      <c r="A16" s="113">
        <v>13</v>
      </c>
      <c r="B16" s="113" t="s">
        <v>212</v>
      </c>
      <c r="C16" s="84" t="s">
        <v>157</v>
      </c>
      <c r="D16" s="84"/>
      <c r="E16" s="117"/>
      <c r="F16" s="118"/>
      <c r="G16" s="118"/>
      <c r="H16" s="118"/>
      <c r="I16" s="118"/>
    </row>
    <row r="17" spans="1:9">
      <c r="A17" s="113">
        <v>14</v>
      </c>
      <c r="B17" s="113" t="s">
        <v>213</v>
      </c>
      <c r="C17" s="84" t="s">
        <v>157</v>
      </c>
      <c r="D17" s="84"/>
      <c r="E17" s="117"/>
      <c r="F17" s="118"/>
      <c r="G17" s="118"/>
      <c r="H17" s="118"/>
      <c r="I17" s="118"/>
    </row>
    <row r="18" spans="1:9">
      <c r="A18" s="113">
        <v>15</v>
      </c>
      <c r="B18" s="113" t="s">
        <v>214</v>
      </c>
      <c r="C18" s="84" t="s">
        <v>157</v>
      </c>
      <c r="D18" s="84"/>
      <c r="E18" s="117"/>
      <c r="F18" s="118"/>
      <c r="G18" s="118"/>
      <c r="H18" s="118"/>
      <c r="I18" s="118"/>
    </row>
    <row r="19" spans="1:9">
      <c r="A19" s="113">
        <v>16</v>
      </c>
      <c r="B19" s="113" t="s">
        <v>215</v>
      </c>
      <c r="C19" s="84" t="s">
        <v>157</v>
      </c>
      <c r="D19" s="84"/>
      <c r="E19" s="117"/>
      <c r="F19" s="118"/>
      <c r="G19" s="119"/>
      <c r="H19" s="119"/>
      <c r="I19" s="119"/>
    </row>
    <row r="20" spans="1:9">
      <c r="A20" s="113">
        <v>17</v>
      </c>
      <c r="B20" s="113" t="s">
        <v>216</v>
      </c>
      <c r="C20" s="84" t="s">
        <v>157</v>
      </c>
      <c r="D20" s="84"/>
      <c r="E20" s="117"/>
      <c r="F20" s="118"/>
      <c r="G20" s="119"/>
      <c r="H20" s="119"/>
      <c r="I20" s="119"/>
    </row>
    <row r="21" spans="1:9">
      <c r="A21" s="113">
        <v>18</v>
      </c>
      <c r="B21" s="113" t="s">
        <v>217</v>
      </c>
      <c r="C21" s="84" t="s">
        <v>157</v>
      </c>
      <c r="D21" s="84"/>
      <c r="E21" s="117"/>
      <c r="F21" s="118"/>
      <c r="G21" s="119"/>
      <c r="H21" s="119"/>
      <c r="I21" s="119"/>
    </row>
    <row r="22" spans="1:9">
      <c r="A22" s="113">
        <v>19</v>
      </c>
      <c r="B22" s="113" t="s">
        <v>218</v>
      </c>
      <c r="C22" s="84" t="s">
        <v>157</v>
      </c>
      <c r="D22" s="84"/>
      <c r="E22" s="117"/>
      <c r="F22" s="118"/>
      <c r="G22" s="119"/>
      <c r="H22" s="119"/>
      <c r="I22" s="119"/>
    </row>
    <row r="23" spans="1:9">
      <c r="A23" s="113">
        <v>20</v>
      </c>
      <c r="B23" s="113" t="s">
        <v>219</v>
      </c>
      <c r="C23" s="84" t="s">
        <v>157</v>
      </c>
      <c r="D23" s="84"/>
      <c r="E23" s="117"/>
      <c r="F23" s="118"/>
      <c r="G23" s="118"/>
      <c r="H23" s="118"/>
      <c r="I23" s="118"/>
    </row>
    <row r="24" spans="1:9">
      <c r="A24" s="113">
        <v>21</v>
      </c>
      <c r="B24" s="113" t="s">
        <v>220</v>
      </c>
      <c r="C24" s="84" t="s">
        <v>157</v>
      </c>
      <c r="D24" s="84"/>
      <c r="E24" s="117"/>
      <c r="F24" s="118"/>
      <c r="G24" s="119"/>
      <c r="H24" s="119"/>
      <c r="I24" s="119"/>
    </row>
    <row r="25" spans="1:9">
      <c r="A25" s="113">
        <v>22</v>
      </c>
      <c r="B25" s="113" t="s">
        <v>221</v>
      </c>
      <c r="C25" s="84" t="s">
        <v>157</v>
      </c>
      <c r="D25" s="84"/>
      <c r="E25" s="117"/>
      <c r="F25" s="118"/>
      <c r="G25" s="119"/>
      <c r="H25" s="119"/>
      <c r="I25" s="119"/>
    </row>
    <row r="26" spans="1:9">
      <c r="A26" s="113">
        <v>23</v>
      </c>
      <c r="B26" s="113" t="s">
        <v>222</v>
      </c>
      <c r="C26" s="84" t="s">
        <v>157</v>
      </c>
      <c r="D26" s="84"/>
      <c r="E26" s="117"/>
      <c r="F26" s="118"/>
      <c r="G26" s="119"/>
      <c r="H26" s="119"/>
      <c r="I26" s="119"/>
    </row>
    <row r="27" spans="1:9">
      <c r="A27" s="113">
        <v>24</v>
      </c>
      <c r="B27" s="113" t="s">
        <v>223</v>
      </c>
      <c r="C27" s="84" t="s">
        <v>157</v>
      </c>
      <c r="D27" s="84"/>
      <c r="E27" s="117"/>
      <c r="F27" s="118"/>
      <c r="G27" s="119"/>
      <c r="H27" s="119"/>
      <c r="I27" s="119"/>
    </row>
    <row r="28" spans="1:9">
      <c r="A28" s="113">
        <v>25</v>
      </c>
      <c r="B28" s="113" t="s">
        <v>224</v>
      </c>
      <c r="C28" s="84" t="s">
        <v>157</v>
      </c>
      <c r="D28" s="84"/>
      <c r="E28" s="117"/>
      <c r="F28" s="118"/>
      <c r="G28" s="119"/>
      <c r="H28" s="119"/>
      <c r="I28" s="119"/>
    </row>
    <row r="29" spans="1:9">
      <c r="A29" s="113">
        <v>26</v>
      </c>
      <c r="B29" s="113" t="s">
        <v>225</v>
      </c>
      <c r="C29" s="84" t="s">
        <v>157</v>
      </c>
      <c r="D29" s="84"/>
      <c r="E29" s="117"/>
      <c r="F29" s="118"/>
      <c r="G29" s="119"/>
      <c r="H29" s="119"/>
      <c r="I29" s="119"/>
    </row>
    <row r="30" spans="1:9">
      <c r="A30" s="113">
        <v>27</v>
      </c>
      <c r="B30" s="113" t="s">
        <v>226</v>
      </c>
      <c r="C30" s="84" t="s">
        <v>157</v>
      </c>
      <c r="D30" s="84"/>
      <c r="E30" s="117"/>
      <c r="F30" s="118"/>
      <c r="G30" s="119"/>
      <c r="H30" s="119"/>
      <c r="I30" s="119"/>
    </row>
    <row r="31" spans="1:9">
      <c r="A31" s="113">
        <v>28</v>
      </c>
      <c r="B31" s="113" t="s">
        <v>227</v>
      </c>
      <c r="C31" s="84" t="s">
        <v>157</v>
      </c>
      <c r="D31" s="84"/>
      <c r="E31" s="117"/>
      <c r="F31" s="118"/>
      <c r="G31" s="119"/>
      <c r="H31" s="119"/>
      <c r="I31" s="119"/>
    </row>
    <row r="32" spans="1:9">
      <c r="A32" s="113">
        <v>29</v>
      </c>
      <c r="B32" s="113" t="s">
        <v>228</v>
      </c>
      <c r="C32" s="84" t="s">
        <v>157</v>
      </c>
      <c r="D32" s="84"/>
      <c r="E32" s="117"/>
      <c r="F32" s="118"/>
      <c r="G32" s="119"/>
      <c r="H32" s="119"/>
      <c r="I32" s="119"/>
    </row>
    <row r="33" spans="1:9">
      <c r="A33" s="113">
        <v>30</v>
      </c>
      <c r="B33" s="113" t="s">
        <v>229</v>
      </c>
      <c r="C33" s="84" t="s">
        <v>157</v>
      </c>
      <c r="D33" s="84"/>
      <c r="E33" s="117"/>
      <c r="F33" s="118"/>
      <c r="G33" s="118"/>
      <c r="H33" s="118"/>
      <c r="I33" s="118"/>
    </row>
    <row r="34" spans="1:9">
      <c r="A34" s="113">
        <v>31</v>
      </c>
      <c r="B34" s="113" t="s">
        <v>230</v>
      </c>
      <c r="C34" s="84" t="s">
        <v>157</v>
      </c>
      <c r="D34" s="84"/>
      <c r="E34" s="117"/>
      <c r="F34" s="118"/>
      <c r="G34" s="118"/>
      <c r="H34" s="118"/>
      <c r="I34" s="118"/>
    </row>
    <row r="35" spans="1:9">
      <c r="A35" s="113">
        <v>32</v>
      </c>
      <c r="B35" s="113" t="s">
        <v>231</v>
      </c>
      <c r="C35" s="84" t="s">
        <v>157</v>
      </c>
      <c r="D35" s="84"/>
      <c r="E35" s="117"/>
      <c r="F35" s="118"/>
      <c r="G35" s="119"/>
      <c r="H35" s="119"/>
      <c r="I35" s="119"/>
    </row>
    <row r="36" spans="1:9">
      <c r="A36" s="113">
        <v>33</v>
      </c>
      <c r="B36" s="113" t="s">
        <v>232</v>
      </c>
      <c r="C36" s="84" t="s">
        <v>157</v>
      </c>
      <c r="D36" s="84"/>
      <c r="E36" s="117"/>
      <c r="F36" s="118"/>
      <c r="G36" s="118"/>
      <c r="H36" s="118"/>
      <c r="I36" s="118"/>
    </row>
    <row r="37" spans="1:9">
      <c r="A37" s="113">
        <v>34</v>
      </c>
      <c r="B37" s="113" t="s">
        <v>233</v>
      </c>
      <c r="C37" s="84" t="s">
        <v>157</v>
      </c>
      <c r="D37" s="84"/>
      <c r="E37" s="117"/>
      <c r="F37" s="118"/>
      <c r="G37" s="119"/>
      <c r="H37" s="119"/>
      <c r="I37" s="119"/>
    </row>
    <row r="38" spans="1:9">
      <c r="A38" s="113">
        <v>35</v>
      </c>
      <c r="B38" s="113" t="s">
        <v>234</v>
      </c>
      <c r="C38" s="84" t="s">
        <v>157</v>
      </c>
      <c r="D38" s="84"/>
      <c r="E38" s="117"/>
      <c r="F38" s="118"/>
      <c r="G38" s="119"/>
      <c r="H38" s="119"/>
      <c r="I38" s="119"/>
    </row>
    <row r="39" spans="1:9">
      <c r="A39" s="113">
        <v>36</v>
      </c>
      <c r="B39" s="113" t="s">
        <v>235</v>
      </c>
      <c r="C39" s="84" t="s">
        <v>157</v>
      </c>
      <c r="D39" s="84"/>
      <c r="E39" s="117"/>
      <c r="F39" s="118"/>
      <c r="G39" s="119"/>
      <c r="H39" s="119"/>
      <c r="I39" s="119"/>
    </row>
    <row r="40" spans="1:9">
      <c r="A40" s="113">
        <v>37</v>
      </c>
      <c r="B40" s="113" t="s">
        <v>236</v>
      </c>
      <c r="C40" s="84" t="s">
        <v>157</v>
      </c>
      <c r="D40" s="84"/>
      <c r="E40" s="117"/>
      <c r="F40" s="118"/>
      <c r="G40" s="119"/>
      <c r="H40" s="119"/>
      <c r="I40" s="119"/>
    </row>
    <row r="41" spans="1:9">
      <c r="A41" s="113">
        <v>38</v>
      </c>
      <c r="B41" s="113" t="s">
        <v>237</v>
      </c>
      <c r="C41" s="84" t="s">
        <v>157</v>
      </c>
      <c r="D41" s="84"/>
      <c r="E41" s="117"/>
      <c r="F41" s="118"/>
      <c r="G41" s="119"/>
      <c r="H41" s="119"/>
      <c r="I41" s="119"/>
    </row>
    <row r="42" spans="1:9">
      <c r="A42" s="113">
        <v>39</v>
      </c>
      <c r="B42" s="113" t="s">
        <v>238</v>
      </c>
      <c r="C42" s="84" t="s">
        <v>157</v>
      </c>
      <c r="D42" s="84"/>
      <c r="E42" s="117"/>
      <c r="F42" s="118"/>
      <c r="G42" s="119"/>
      <c r="H42" s="119"/>
      <c r="I42" s="119"/>
    </row>
    <row r="43" spans="1:9">
      <c r="A43" s="113">
        <v>40</v>
      </c>
      <c r="B43" s="113" t="s">
        <v>239</v>
      </c>
      <c r="C43" s="84" t="s">
        <v>157</v>
      </c>
      <c r="D43" s="84"/>
      <c r="E43" s="117"/>
      <c r="F43" s="118"/>
      <c r="G43" s="119"/>
      <c r="H43" s="119"/>
      <c r="I43" s="119"/>
    </row>
    <row r="44" spans="1:9">
      <c r="A44" s="113">
        <v>41</v>
      </c>
      <c r="B44" s="113" t="s">
        <v>240</v>
      </c>
      <c r="C44" s="84" t="s">
        <v>157</v>
      </c>
      <c r="D44" s="84"/>
      <c r="E44" s="117"/>
      <c r="F44" s="118"/>
      <c r="G44" s="119"/>
      <c r="H44" s="119"/>
      <c r="I44" s="119"/>
    </row>
    <row r="45" spans="1:9">
      <c r="A45" s="113">
        <v>42</v>
      </c>
      <c r="B45" s="113" t="s">
        <v>241</v>
      </c>
      <c r="C45" s="84" t="s">
        <v>157</v>
      </c>
      <c r="D45" s="84"/>
      <c r="E45" s="117"/>
      <c r="F45" s="118"/>
      <c r="G45" s="119"/>
      <c r="H45" s="119"/>
      <c r="I45" s="119"/>
    </row>
    <row r="46" spans="1:9">
      <c r="A46" s="113">
        <v>43</v>
      </c>
      <c r="B46" s="113" t="s">
        <v>242</v>
      </c>
      <c r="C46" s="84" t="s">
        <v>157</v>
      </c>
      <c r="D46" s="84"/>
      <c r="E46" s="117"/>
      <c r="F46" s="118"/>
      <c r="G46" s="119"/>
      <c r="H46" s="119"/>
      <c r="I46" s="119"/>
    </row>
    <row r="47" spans="1:9">
      <c r="A47" s="113">
        <v>44</v>
      </c>
      <c r="B47" s="113" t="s">
        <v>243</v>
      </c>
      <c r="C47" s="84" t="s">
        <v>157</v>
      </c>
      <c r="D47" s="84"/>
      <c r="E47" s="117"/>
      <c r="F47" s="118"/>
      <c r="G47" s="118"/>
      <c r="H47" s="118"/>
      <c r="I47" s="118"/>
    </row>
    <row r="48" spans="1:9">
      <c r="A48" s="113">
        <v>45</v>
      </c>
      <c r="B48" s="113" t="s">
        <v>244</v>
      </c>
      <c r="C48" s="84" t="s">
        <v>157</v>
      </c>
      <c r="D48" s="84"/>
      <c r="E48" s="117"/>
      <c r="F48" s="118"/>
      <c r="G48" s="119"/>
      <c r="H48" s="119"/>
      <c r="I48" s="119"/>
    </row>
    <row r="49" spans="1:9">
      <c r="A49" s="113">
        <v>46</v>
      </c>
      <c r="B49" s="113" t="s">
        <v>245</v>
      </c>
      <c r="C49" s="84" t="s">
        <v>157</v>
      </c>
      <c r="D49" s="84"/>
      <c r="E49" s="117"/>
      <c r="F49" s="118"/>
      <c r="G49" s="119"/>
      <c r="H49" s="119"/>
      <c r="I49" s="119"/>
    </row>
    <row r="50" spans="1:9">
      <c r="A50" s="113">
        <v>47</v>
      </c>
      <c r="B50" s="113" t="s">
        <v>246</v>
      </c>
      <c r="C50" s="84" t="s">
        <v>157</v>
      </c>
      <c r="D50" s="84"/>
      <c r="E50" s="117"/>
      <c r="F50" s="118"/>
      <c r="G50" s="119"/>
      <c r="H50" s="119"/>
      <c r="I50" s="119"/>
    </row>
    <row r="51" spans="1:9">
      <c r="A51" s="113">
        <v>48</v>
      </c>
      <c r="B51" s="113" t="s">
        <v>247</v>
      </c>
      <c r="C51" s="84" t="s">
        <v>157</v>
      </c>
      <c r="D51" s="84"/>
      <c r="E51" s="117"/>
      <c r="F51" s="118"/>
      <c r="G51" s="119"/>
      <c r="H51" s="119"/>
      <c r="I51" s="119"/>
    </row>
    <row r="52" spans="1:9">
      <c r="A52" s="113">
        <v>49</v>
      </c>
      <c r="B52" s="113" t="s">
        <v>248</v>
      </c>
      <c r="C52" s="84" t="s">
        <v>157</v>
      </c>
      <c r="D52" s="84"/>
      <c r="E52" s="117"/>
      <c r="F52" s="118"/>
      <c r="G52" s="118"/>
      <c r="H52" s="118"/>
      <c r="I52" s="118"/>
    </row>
    <row r="53" spans="1:9">
      <c r="A53" s="113">
        <v>50</v>
      </c>
      <c r="B53" s="113" t="s">
        <v>249</v>
      </c>
      <c r="C53" s="84" t="s">
        <v>157</v>
      </c>
      <c r="D53" s="84"/>
      <c r="E53" s="117"/>
      <c r="F53" s="118"/>
      <c r="G53" s="119"/>
      <c r="H53" s="119"/>
      <c r="I53" s="119"/>
    </row>
    <row r="54" spans="1:9">
      <c r="A54" s="113">
        <v>51</v>
      </c>
      <c r="B54" s="113" t="s">
        <v>250</v>
      </c>
      <c r="C54" s="84" t="s">
        <v>157</v>
      </c>
      <c r="D54" s="84"/>
      <c r="E54" s="117"/>
      <c r="F54" s="118"/>
      <c r="G54" s="119"/>
      <c r="H54" s="119"/>
      <c r="I54" s="119"/>
    </row>
    <row r="55" spans="1:9">
      <c r="A55" s="113">
        <v>52</v>
      </c>
      <c r="B55" s="113" t="s">
        <v>251</v>
      </c>
      <c r="C55" s="84" t="s">
        <v>157</v>
      </c>
      <c r="D55" s="84"/>
      <c r="E55" s="117"/>
      <c r="F55" s="118"/>
      <c r="G55" s="119"/>
      <c r="H55" s="119"/>
      <c r="I55" s="119"/>
    </row>
    <row r="56" spans="1:9">
      <c r="A56" s="113">
        <v>53</v>
      </c>
      <c r="B56" s="113" t="s">
        <v>252</v>
      </c>
      <c r="C56" s="84" t="s">
        <v>157</v>
      </c>
      <c r="D56" s="84"/>
      <c r="E56" s="117"/>
      <c r="F56" s="118"/>
      <c r="G56" s="119"/>
      <c r="H56" s="119"/>
      <c r="I56" s="119"/>
    </row>
    <row r="57" spans="1:9">
      <c r="A57" s="113">
        <v>54</v>
      </c>
      <c r="B57" s="113" t="s">
        <v>253</v>
      </c>
      <c r="C57" s="84" t="s">
        <v>157</v>
      </c>
      <c r="D57" s="84"/>
      <c r="E57" s="117"/>
      <c r="F57" s="118"/>
      <c r="G57" s="118"/>
      <c r="H57" s="118"/>
      <c r="I57" s="118"/>
    </row>
    <row r="58" spans="1:9">
      <c r="A58" s="113">
        <v>55</v>
      </c>
      <c r="B58" s="113" t="s">
        <v>254</v>
      </c>
      <c r="C58" s="84" t="s">
        <v>157</v>
      </c>
      <c r="D58" s="84"/>
      <c r="E58" s="117"/>
      <c r="F58" s="118"/>
      <c r="G58" s="119"/>
      <c r="H58" s="119"/>
      <c r="I58" s="119"/>
    </row>
    <row r="59" spans="1:9">
      <c r="A59" s="113">
        <v>56</v>
      </c>
      <c r="B59" s="113" t="s">
        <v>255</v>
      </c>
      <c r="C59" s="84" t="s">
        <v>157</v>
      </c>
      <c r="D59" s="84"/>
      <c r="E59" s="117"/>
      <c r="F59" s="118"/>
      <c r="G59" s="119"/>
      <c r="H59" s="119"/>
      <c r="I59" s="119"/>
    </row>
    <row r="60" spans="1:9">
      <c r="A60" s="113">
        <v>57</v>
      </c>
      <c r="B60" s="113" t="s">
        <v>256</v>
      </c>
      <c r="C60" s="84" t="s">
        <v>157</v>
      </c>
      <c r="D60" s="84"/>
      <c r="E60" s="117"/>
      <c r="F60" s="118"/>
      <c r="G60" s="119"/>
      <c r="H60" s="119"/>
      <c r="I60" s="119"/>
    </row>
    <row r="61" spans="1:9">
      <c r="A61" s="113">
        <v>58</v>
      </c>
      <c r="B61" s="113" t="s">
        <v>257</v>
      </c>
      <c r="C61" s="84" t="s">
        <v>157</v>
      </c>
      <c r="D61" s="84"/>
      <c r="E61" s="117"/>
      <c r="F61" s="118"/>
      <c r="G61" s="119"/>
      <c r="H61" s="119"/>
      <c r="I61" s="119"/>
    </row>
    <row r="62" spans="1:9">
      <c r="A62" s="113">
        <v>59</v>
      </c>
      <c r="B62" s="113" t="s">
        <v>258</v>
      </c>
      <c r="C62" s="84" t="s">
        <v>157</v>
      </c>
      <c r="D62" s="84"/>
      <c r="E62" s="117"/>
      <c r="F62" s="118"/>
      <c r="G62" s="118"/>
      <c r="H62" s="118"/>
      <c r="I62" s="118"/>
    </row>
    <row r="63" spans="1:9">
      <c r="A63" s="113">
        <v>60</v>
      </c>
      <c r="B63" s="113" t="s">
        <v>259</v>
      </c>
      <c r="C63" s="84" t="s">
        <v>157</v>
      </c>
      <c r="D63" s="84"/>
      <c r="E63" s="117"/>
      <c r="F63" s="118"/>
      <c r="G63" s="119"/>
      <c r="H63" s="119"/>
      <c r="I63" s="119"/>
    </row>
    <row r="64" spans="1:9">
      <c r="A64" s="113">
        <v>61</v>
      </c>
      <c r="B64" s="113" t="s">
        <v>260</v>
      </c>
      <c r="C64" s="84" t="s">
        <v>157</v>
      </c>
      <c r="D64" s="84"/>
      <c r="E64" s="117"/>
      <c r="F64" s="118"/>
      <c r="G64" s="118"/>
      <c r="H64" s="118"/>
      <c r="I64" s="118"/>
    </row>
    <row r="65" spans="1:9">
      <c r="A65" s="113">
        <v>62</v>
      </c>
      <c r="B65" s="113" t="s">
        <v>261</v>
      </c>
      <c r="C65" s="84" t="s">
        <v>157</v>
      </c>
      <c r="D65" s="84"/>
      <c r="E65" s="117"/>
      <c r="F65" s="118"/>
      <c r="G65" s="118"/>
      <c r="H65" s="118"/>
      <c r="I65" s="118"/>
    </row>
    <row r="66" spans="1:9">
      <c r="A66" s="113">
        <v>63</v>
      </c>
      <c r="B66" s="113" t="s">
        <v>262</v>
      </c>
      <c r="C66" s="84" t="s">
        <v>157</v>
      </c>
      <c r="D66" s="84"/>
      <c r="E66" s="117"/>
      <c r="F66" s="118"/>
      <c r="G66" s="118"/>
      <c r="H66" s="118"/>
      <c r="I66" s="118"/>
    </row>
    <row r="67" spans="1:9">
      <c r="A67" s="113">
        <v>64</v>
      </c>
      <c r="B67" s="113" t="s">
        <v>263</v>
      </c>
      <c r="C67" s="84" t="s">
        <v>157</v>
      </c>
      <c r="D67" s="84"/>
      <c r="E67" s="117"/>
      <c r="F67" s="118"/>
      <c r="G67" s="119"/>
      <c r="H67" s="119"/>
      <c r="I67" s="119"/>
    </row>
    <row r="68" spans="1:9">
      <c r="A68" s="113">
        <v>65</v>
      </c>
      <c r="B68" s="113" t="s">
        <v>264</v>
      </c>
      <c r="C68" s="84" t="s">
        <v>157</v>
      </c>
      <c r="D68" s="84"/>
      <c r="E68" s="117"/>
      <c r="F68" s="118"/>
      <c r="G68" s="119"/>
      <c r="H68" s="119"/>
      <c r="I68" s="119"/>
    </row>
    <row r="69" spans="1:9">
      <c r="A69" s="113">
        <v>66</v>
      </c>
      <c r="B69" s="113" t="s">
        <v>265</v>
      </c>
      <c r="C69" s="84" t="s">
        <v>157</v>
      </c>
      <c r="D69" s="84"/>
      <c r="E69" s="117"/>
      <c r="F69" s="118"/>
      <c r="G69" s="119"/>
      <c r="H69" s="119"/>
      <c r="I69" s="119"/>
    </row>
    <row r="70" spans="1:9">
      <c r="A70" s="113">
        <v>67</v>
      </c>
      <c r="B70" s="113" t="s">
        <v>266</v>
      </c>
      <c r="C70" s="84" t="s">
        <v>157</v>
      </c>
      <c r="D70" s="84"/>
      <c r="E70" s="117"/>
      <c r="F70" s="118"/>
      <c r="G70" s="119"/>
      <c r="H70" s="119"/>
      <c r="I70" s="119"/>
    </row>
    <row r="71" spans="1:9">
      <c r="A71" s="113">
        <v>68</v>
      </c>
      <c r="B71" s="113" t="s">
        <v>267</v>
      </c>
      <c r="C71" s="84" t="s">
        <v>157</v>
      </c>
      <c r="D71" s="84"/>
      <c r="E71" s="117"/>
      <c r="F71" s="118"/>
      <c r="G71" s="118"/>
      <c r="H71" s="118"/>
      <c r="I71" s="118"/>
    </row>
    <row r="72" spans="1:9">
      <c r="A72" s="113">
        <v>69</v>
      </c>
      <c r="B72" s="113" t="s">
        <v>268</v>
      </c>
      <c r="C72" s="84" t="s">
        <v>157</v>
      </c>
      <c r="D72" s="84"/>
      <c r="E72" s="117"/>
      <c r="F72" s="118"/>
      <c r="G72" s="119"/>
      <c r="H72" s="119"/>
      <c r="I72" s="119"/>
    </row>
    <row r="73" spans="1:9">
      <c r="A73" s="113">
        <v>70</v>
      </c>
      <c r="B73" s="113" t="s">
        <v>269</v>
      </c>
      <c r="C73" s="84" t="s">
        <v>157</v>
      </c>
      <c r="D73" s="84"/>
      <c r="E73" s="117"/>
      <c r="F73" s="118"/>
      <c r="G73" s="119"/>
      <c r="H73" s="119"/>
      <c r="I73" s="119"/>
    </row>
    <row r="74" spans="1:9">
      <c r="A74" s="113">
        <v>71</v>
      </c>
      <c r="B74" s="113" t="s">
        <v>270</v>
      </c>
      <c r="C74" s="84" t="s">
        <v>157</v>
      </c>
      <c r="D74" s="84"/>
      <c r="E74" s="117"/>
      <c r="F74" s="118"/>
      <c r="G74" s="119"/>
      <c r="H74" s="119"/>
      <c r="I74" s="119"/>
    </row>
    <row r="75" spans="1:9">
      <c r="A75" s="113">
        <v>72</v>
      </c>
      <c r="B75" s="113" t="s">
        <v>271</v>
      </c>
      <c r="C75" s="84" t="s">
        <v>157</v>
      </c>
      <c r="D75" s="84"/>
      <c r="E75" s="117"/>
      <c r="F75" s="118"/>
      <c r="G75" s="119"/>
      <c r="H75" s="119"/>
      <c r="I75" s="119"/>
    </row>
    <row r="76" spans="1:9">
      <c r="A76" s="113">
        <v>73</v>
      </c>
      <c r="B76" s="113" t="s">
        <v>272</v>
      </c>
      <c r="C76" s="84" t="s">
        <v>157</v>
      </c>
      <c r="D76" s="84"/>
      <c r="E76" s="117"/>
      <c r="F76" s="118"/>
      <c r="G76" s="118"/>
      <c r="H76" s="118"/>
      <c r="I76" s="118"/>
    </row>
    <row r="77" spans="1:9">
      <c r="A77" s="113">
        <v>74</v>
      </c>
      <c r="B77" s="113" t="s">
        <v>273</v>
      </c>
      <c r="C77" s="84" t="s">
        <v>157</v>
      </c>
      <c r="D77" s="84"/>
      <c r="E77" s="117"/>
      <c r="F77" s="118"/>
      <c r="G77" s="119"/>
      <c r="H77" s="119"/>
      <c r="I77" s="119"/>
    </row>
    <row r="78" spans="1:9">
      <c r="A78" s="113">
        <v>75</v>
      </c>
      <c r="B78" s="113" t="s">
        <v>274</v>
      </c>
      <c r="C78" s="84" t="s">
        <v>157</v>
      </c>
      <c r="D78" s="84"/>
      <c r="E78" s="117"/>
      <c r="F78" s="118"/>
      <c r="G78" s="119"/>
      <c r="H78" s="119"/>
      <c r="I78" s="119"/>
    </row>
    <row r="79" spans="1:9">
      <c r="A79" s="113">
        <v>76</v>
      </c>
      <c r="B79" s="114" t="s">
        <v>275</v>
      </c>
      <c r="C79" s="84" t="s">
        <v>157</v>
      </c>
      <c r="D79" s="84"/>
      <c r="E79" s="117"/>
      <c r="F79" s="118"/>
      <c r="G79" s="119"/>
      <c r="H79" s="119"/>
      <c r="I79" s="119"/>
    </row>
    <row r="80" spans="1:9">
      <c r="A80" s="113">
        <v>77</v>
      </c>
      <c r="B80" s="114" t="s">
        <v>276</v>
      </c>
      <c r="C80" s="84" t="s">
        <v>157</v>
      </c>
      <c r="D80" s="84"/>
      <c r="E80" s="117"/>
      <c r="F80" s="118"/>
      <c r="G80" s="118"/>
      <c r="H80" s="118"/>
      <c r="I80" s="118"/>
    </row>
    <row r="81" spans="1:9">
      <c r="A81" s="113">
        <v>78</v>
      </c>
      <c r="B81" s="113" t="s">
        <v>277</v>
      </c>
      <c r="C81" s="84" t="s">
        <v>157</v>
      </c>
      <c r="D81" s="84"/>
      <c r="E81" s="117"/>
      <c r="F81" s="118"/>
      <c r="G81" s="118"/>
      <c r="H81" s="118"/>
      <c r="I81" s="118"/>
    </row>
    <row r="82" spans="1:9">
      <c r="A82" s="113">
        <v>79</v>
      </c>
      <c r="B82" s="113" t="s">
        <v>278</v>
      </c>
      <c r="C82" s="84" t="s">
        <v>157</v>
      </c>
      <c r="D82" s="84"/>
      <c r="E82" s="117"/>
      <c r="F82" s="118"/>
      <c r="G82" s="118"/>
      <c r="H82" s="118"/>
      <c r="I82" s="118"/>
    </row>
    <row r="83" spans="1:9">
      <c r="A83" s="113">
        <v>80</v>
      </c>
      <c r="B83" s="113" t="s">
        <v>279</v>
      </c>
      <c r="C83" s="84" t="s">
        <v>157</v>
      </c>
      <c r="D83" s="84"/>
      <c r="E83" s="117"/>
      <c r="F83" s="118"/>
      <c r="G83" s="118"/>
      <c r="H83" s="118"/>
      <c r="I83" s="118"/>
    </row>
    <row r="84" spans="1:9">
      <c r="A84" s="113">
        <v>81</v>
      </c>
      <c r="B84" s="113" t="s">
        <v>280</v>
      </c>
      <c r="C84" s="84" t="s">
        <v>157</v>
      </c>
      <c r="D84" s="84"/>
      <c r="E84" s="117"/>
      <c r="F84" s="118"/>
      <c r="G84" s="118"/>
      <c r="H84" s="118"/>
      <c r="I84" s="118"/>
    </row>
    <row r="85" spans="1:9">
      <c r="A85" s="113">
        <v>82</v>
      </c>
      <c r="B85" s="113" t="s">
        <v>281</v>
      </c>
      <c r="C85" s="84" t="s">
        <v>157</v>
      </c>
      <c r="D85" s="84"/>
      <c r="E85" s="117"/>
      <c r="F85" s="118"/>
      <c r="G85" s="119"/>
      <c r="H85" s="119"/>
      <c r="I85" s="119"/>
    </row>
    <row r="86" spans="1:9">
      <c r="A86" s="113">
        <v>83</v>
      </c>
      <c r="B86" s="113" t="s">
        <v>282</v>
      </c>
      <c r="C86" s="84" t="s">
        <v>157</v>
      </c>
      <c r="D86" s="84"/>
      <c r="E86" s="117"/>
      <c r="F86" s="118"/>
      <c r="G86" s="119"/>
      <c r="H86" s="119"/>
      <c r="I86" s="119"/>
    </row>
    <row r="87" spans="1:9">
      <c r="A87" s="113">
        <v>84</v>
      </c>
      <c r="B87" s="113" t="s">
        <v>283</v>
      </c>
      <c r="C87" s="84" t="s">
        <v>157</v>
      </c>
      <c r="D87" s="84"/>
      <c r="E87" s="117"/>
      <c r="F87" s="118"/>
      <c r="G87" s="119"/>
      <c r="H87" s="119"/>
      <c r="I87" s="119"/>
    </row>
    <row r="88" spans="1:9">
      <c r="A88" s="113">
        <v>85</v>
      </c>
      <c r="B88" s="113" t="s">
        <v>284</v>
      </c>
      <c r="C88" s="84" t="s">
        <v>157</v>
      </c>
      <c r="D88" s="84"/>
      <c r="E88" s="117"/>
      <c r="F88" s="118"/>
      <c r="G88" s="119"/>
      <c r="H88" s="119"/>
      <c r="I88" s="119"/>
    </row>
    <row r="89" spans="1:9">
      <c r="A89" s="113">
        <v>86</v>
      </c>
      <c r="B89" s="113" t="s">
        <v>285</v>
      </c>
      <c r="C89" s="84" t="s">
        <v>157</v>
      </c>
      <c r="D89" s="84"/>
      <c r="E89" s="117"/>
      <c r="F89" s="118"/>
      <c r="G89" s="118"/>
      <c r="H89" s="118"/>
      <c r="I89" s="118"/>
    </row>
    <row r="90" spans="1:9">
      <c r="A90" s="113">
        <v>87</v>
      </c>
      <c r="B90" s="113" t="s">
        <v>286</v>
      </c>
      <c r="C90" s="84" t="s">
        <v>157</v>
      </c>
      <c r="D90" s="84"/>
      <c r="E90" s="117"/>
      <c r="F90" s="118"/>
      <c r="G90" s="119"/>
      <c r="H90" s="119"/>
      <c r="I90" s="119"/>
    </row>
    <row r="91" spans="1:9">
      <c r="A91" s="113">
        <v>88</v>
      </c>
      <c r="B91" s="113" t="s">
        <v>287</v>
      </c>
      <c r="C91" s="84" t="s">
        <v>157</v>
      </c>
      <c r="D91" s="84"/>
      <c r="E91" s="117"/>
      <c r="F91" s="118"/>
      <c r="G91" s="119"/>
      <c r="H91" s="119"/>
      <c r="I91" s="119"/>
    </row>
    <row r="92" spans="1:9">
      <c r="A92" s="113">
        <v>89</v>
      </c>
      <c r="B92" s="113" t="s">
        <v>288</v>
      </c>
      <c r="C92" s="84" t="s">
        <v>157</v>
      </c>
      <c r="D92" s="84"/>
      <c r="E92" s="117"/>
      <c r="F92" s="118"/>
      <c r="G92" s="119"/>
      <c r="H92" s="119"/>
      <c r="I92" s="119"/>
    </row>
    <row r="93" spans="1:9">
      <c r="A93" s="113">
        <v>90</v>
      </c>
      <c r="B93" s="113" t="s">
        <v>289</v>
      </c>
      <c r="C93" s="84" t="s">
        <v>157</v>
      </c>
      <c r="D93" s="84"/>
      <c r="E93" s="117"/>
      <c r="F93" s="118"/>
      <c r="G93" s="119"/>
      <c r="H93" s="119"/>
      <c r="I93" s="119"/>
    </row>
    <row r="94" spans="1:9">
      <c r="A94" s="113">
        <v>91</v>
      </c>
      <c r="B94" s="113" t="s">
        <v>290</v>
      </c>
      <c r="C94" s="84" t="s">
        <v>157</v>
      </c>
      <c r="D94" s="84"/>
      <c r="E94" s="117"/>
      <c r="F94" s="118"/>
      <c r="G94" s="118"/>
      <c r="H94" s="118"/>
      <c r="I94" s="118"/>
    </row>
    <row r="95" spans="1:9">
      <c r="A95" s="113">
        <v>92</v>
      </c>
      <c r="B95" s="113" t="s">
        <v>291</v>
      </c>
      <c r="C95" s="84" t="s">
        <v>157</v>
      </c>
      <c r="D95" s="84"/>
      <c r="E95" s="117"/>
      <c r="F95" s="118"/>
      <c r="G95" s="119"/>
      <c r="H95" s="119"/>
      <c r="I95" s="119"/>
    </row>
    <row r="96" spans="1:9">
      <c r="A96" s="113">
        <v>93</v>
      </c>
      <c r="B96" s="113" t="s">
        <v>292</v>
      </c>
      <c r="C96" s="84" t="s">
        <v>157</v>
      </c>
      <c r="D96" s="84"/>
      <c r="E96" s="117"/>
      <c r="F96" s="118"/>
      <c r="G96" s="118"/>
      <c r="H96" s="118"/>
      <c r="I96" s="118"/>
    </row>
    <row r="97" spans="1:9">
      <c r="A97" s="113">
        <v>94</v>
      </c>
      <c r="B97" s="113" t="s">
        <v>293</v>
      </c>
      <c r="C97" s="84" t="s">
        <v>157</v>
      </c>
      <c r="D97" s="84"/>
      <c r="E97" s="117"/>
      <c r="F97" s="118"/>
      <c r="G97" s="118"/>
      <c r="H97" s="118"/>
      <c r="I97" s="118"/>
    </row>
    <row r="98" spans="1:9">
      <c r="A98" s="113">
        <v>95</v>
      </c>
      <c r="B98" s="113" t="s">
        <v>294</v>
      </c>
      <c r="C98" s="84" t="s">
        <v>157</v>
      </c>
      <c r="D98" s="84"/>
      <c r="E98" s="117"/>
      <c r="F98" s="118"/>
      <c r="G98" s="118"/>
      <c r="H98" s="118"/>
      <c r="I98" s="118"/>
    </row>
    <row r="99" spans="1:9">
      <c r="A99" s="113">
        <v>96</v>
      </c>
      <c r="B99" s="113" t="s">
        <v>295</v>
      </c>
      <c r="C99" s="84" t="s">
        <v>157</v>
      </c>
      <c r="D99" s="84"/>
      <c r="E99" s="117"/>
      <c r="F99" s="118"/>
      <c r="G99" s="119"/>
      <c r="H99" s="119"/>
      <c r="I99" s="119"/>
    </row>
    <row r="100" spans="1:9">
      <c r="A100" s="113">
        <v>97</v>
      </c>
      <c r="B100" s="113" t="s">
        <v>296</v>
      </c>
      <c r="C100" s="84" t="s">
        <v>157</v>
      </c>
      <c r="D100" s="84"/>
      <c r="E100" s="117"/>
      <c r="F100" s="118"/>
      <c r="G100" s="119"/>
      <c r="H100" s="119"/>
      <c r="I100" s="119"/>
    </row>
    <row r="101" spans="1:9">
      <c r="A101" s="113">
        <v>98</v>
      </c>
      <c r="B101" s="113" t="s">
        <v>297</v>
      </c>
      <c r="C101" s="84" t="s">
        <v>157</v>
      </c>
      <c r="D101" s="84"/>
      <c r="E101" s="117"/>
      <c r="F101" s="118"/>
      <c r="G101" s="119"/>
      <c r="H101" s="119"/>
      <c r="I101" s="119"/>
    </row>
    <row r="102" spans="1:9">
      <c r="A102" s="113">
        <v>99</v>
      </c>
      <c r="B102" s="113" t="s">
        <v>298</v>
      </c>
      <c r="C102" s="84" t="s">
        <v>157</v>
      </c>
      <c r="D102" s="84"/>
      <c r="E102" s="117"/>
      <c r="F102" s="118"/>
      <c r="G102" s="119"/>
      <c r="H102" s="119"/>
      <c r="I102" s="119"/>
    </row>
    <row r="103" spans="1:9">
      <c r="A103" s="113">
        <v>100</v>
      </c>
      <c r="B103" s="113" t="s">
        <v>299</v>
      </c>
      <c r="C103" s="84" t="s">
        <v>157</v>
      </c>
      <c r="D103" s="84"/>
      <c r="E103" s="117"/>
      <c r="F103" s="118"/>
      <c r="G103" s="118"/>
      <c r="H103" s="118"/>
      <c r="I103" s="118"/>
    </row>
    <row r="104" spans="1:9">
      <c r="A104" s="113">
        <v>101</v>
      </c>
      <c r="B104" s="113" t="s">
        <v>300</v>
      </c>
      <c r="C104" s="84" t="s">
        <v>157</v>
      </c>
      <c r="D104" s="84"/>
      <c r="E104" s="117"/>
      <c r="F104" s="118"/>
      <c r="G104" s="119"/>
      <c r="H104" s="119"/>
      <c r="I104" s="119"/>
    </row>
    <row r="105" spans="1:9">
      <c r="A105" s="113">
        <v>102</v>
      </c>
      <c r="B105" s="113" t="s">
        <v>301</v>
      </c>
      <c r="C105" s="84" t="s">
        <v>157</v>
      </c>
      <c r="D105" s="84"/>
      <c r="E105" s="117"/>
      <c r="F105" s="118"/>
      <c r="G105" s="119"/>
      <c r="H105" s="119"/>
      <c r="I105" s="119"/>
    </row>
    <row r="106" spans="1:9">
      <c r="A106" s="113">
        <v>103</v>
      </c>
      <c r="B106" s="113" t="s">
        <v>302</v>
      </c>
      <c r="C106" s="84" t="s">
        <v>157</v>
      </c>
      <c r="D106" s="84"/>
      <c r="E106" s="117"/>
      <c r="F106" s="118"/>
      <c r="G106" s="119"/>
      <c r="H106" s="119"/>
      <c r="I106" s="119"/>
    </row>
    <row r="107" spans="1:9">
      <c r="A107" s="113">
        <v>104</v>
      </c>
      <c r="B107" s="113" t="s">
        <v>303</v>
      </c>
      <c r="C107" s="84" t="s">
        <v>157</v>
      </c>
      <c r="D107" s="84"/>
      <c r="E107" s="117"/>
      <c r="F107" s="118"/>
      <c r="G107" s="119"/>
      <c r="H107" s="119"/>
      <c r="I107" s="119"/>
    </row>
    <row r="108" spans="1:9">
      <c r="A108" s="113">
        <v>105</v>
      </c>
      <c r="B108" s="113" t="s">
        <v>304</v>
      </c>
      <c r="C108" s="84" t="s">
        <v>157</v>
      </c>
      <c r="D108" s="84"/>
      <c r="E108" s="117"/>
      <c r="F108" s="118"/>
      <c r="G108" s="119"/>
      <c r="H108" s="119"/>
      <c r="I108" s="119"/>
    </row>
    <row r="109" spans="1:9">
      <c r="A109" s="113">
        <v>106</v>
      </c>
      <c r="B109" s="113" t="s">
        <v>305</v>
      </c>
      <c r="C109" s="84" t="s">
        <v>157</v>
      </c>
      <c r="D109" s="84"/>
      <c r="E109" s="117"/>
      <c r="F109" s="118"/>
      <c r="G109" s="119"/>
      <c r="H109" s="119"/>
      <c r="I109" s="119"/>
    </row>
    <row r="110" spans="1:9">
      <c r="A110" s="113">
        <v>107</v>
      </c>
      <c r="B110" s="113" t="s">
        <v>306</v>
      </c>
      <c r="C110" s="84" t="s">
        <v>157</v>
      </c>
      <c r="D110" s="84"/>
      <c r="E110" s="117"/>
      <c r="F110" s="118"/>
      <c r="G110" s="119"/>
      <c r="H110" s="119"/>
      <c r="I110" s="119"/>
    </row>
    <row r="111" spans="1:9">
      <c r="A111" s="113">
        <v>108</v>
      </c>
      <c r="B111" s="113" t="s">
        <v>307</v>
      </c>
      <c r="C111" s="84" t="s">
        <v>157</v>
      </c>
      <c r="D111" s="84"/>
      <c r="E111" s="117"/>
      <c r="F111" s="118"/>
      <c r="G111" s="118"/>
      <c r="H111" s="118"/>
      <c r="I111" s="118"/>
    </row>
    <row r="112" spans="1:9">
      <c r="A112" s="113">
        <v>109</v>
      </c>
      <c r="B112" s="113" t="s">
        <v>308</v>
      </c>
      <c r="C112" s="84" t="s">
        <v>157</v>
      </c>
      <c r="D112" s="84"/>
      <c r="E112" s="117"/>
      <c r="F112" s="118"/>
      <c r="G112" s="119"/>
      <c r="H112" s="119"/>
      <c r="I112" s="119"/>
    </row>
    <row r="113" spans="1:9">
      <c r="A113" s="113">
        <v>110</v>
      </c>
      <c r="B113" s="113" t="s">
        <v>309</v>
      </c>
      <c r="C113" s="84" t="s">
        <v>157</v>
      </c>
      <c r="D113" s="84"/>
      <c r="E113" s="117"/>
      <c r="F113" s="118"/>
      <c r="G113" s="119"/>
      <c r="H113" s="119"/>
      <c r="I113" s="119"/>
    </row>
    <row r="114" spans="1:9">
      <c r="A114" s="113">
        <v>111</v>
      </c>
      <c r="B114" s="113" t="s">
        <v>310</v>
      </c>
      <c r="C114" s="84" t="s">
        <v>157</v>
      </c>
      <c r="D114" s="84"/>
      <c r="E114" s="117"/>
      <c r="F114" s="118"/>
      <c r="G114" s="119"/>
      <c r="H114" s="119"/>
      <c r="I114" s="119"/>
    </row>
    <row r="115" spans="1:9">
      <c r="A115" s="113">
        <v>112</v>
      </c>
      <c r="B115" s="113" t="s">
        <v>311</v>
      </c>
      <c r="C115" s="84" t="s">
        <v>157</v>
      </c>
      <c r="D115" s="84"/>
      <c r="E115" s="117"/>
      <c r="F115" s="118"/>
      <c r="G115" s="119"/>
      <c r="H115" s="119"/>
      <c r="I115" s="119"/>
    </row>
    <row r="116" spans="1:9">
      <c r="A116" s="113">
        <v>113</v>
      </c>
      <c r="B116" s="113" t="s">
        <v>312</v>
      </c>
      <c r="C116" s="84" t="s">
        <v>157</v>
      </c>
      <c r="D116" s="84"/>
      <c r="E116" s="117"/>
      <c r="F116" s="118"/>
      <c r="G116" s="118"/>
      <c r="H116" s="118"/>
      <c r="I116" s="118"/>
    </row>
    <row r="117" spans="1:9">
      <c r="A117" s="113">
        <v>114</v>
      </c>
      <c r="B117" s="113" t="s">
        <v>313</v>
      </c>
      <c r="C117" s="84" t="s">
        <v>157</v>
      </c>
      <c r="D117" s="84"/>
      <c r="E117" s="117"/>
      <c r="F117" s="118"/>
      <c r="G117" s="119"/>
      <c r="H117" s="119"/>
      <c r="I117" s="119"/>
    </row>
    <row r="118" spans="1:9">
      <c r="A118" s="113">
        <v>115</v>
      </c>
      <c r="B118" s="113" t="s">
        <v>314</v>
      </c>
      <c r="C118" s="84" t="s">
        <v>157</v>
      </c>
      <c r="D118" s="84"/>
      <c r="E118" s="117"/>
      <c r="F118" s="118"/>
      <c r="G118" s="119"/>
      <c r="H118" s="119"/>
      <c r="I118" s="119"/>
    </row>
    <row r="119" spans="1:9">
      <c r="A119" s="113">
        <v>116</v>
      </c>
      <c r="B119" s="113" t="s">
        <v>315</v>
      </c>
      <c r="C119" s="84" t="s">
        <v>157</v>
      </c>
      <c r="D119" s="84"/>
      <c r="E119" s="117"/>
      <c r="F119" s="118"/>
      <c r="G119" s="119"/>
      <c r="H119" s="119"/>
      <c r="I119" s="119"/>
    </row>
    <row r="120" spans="1:9">
      <c r="A120" s="113">
        <v>117</v>
      </c>
      <c r="B120" s="113" t="s">
        <v>316</v>
      </c>
      <c r="C120" s="84" t="s">
        <v>157</v>
      </c>
      <c r="D120" s="84"/>
      <c r="E120" s="117"/>
      <c r="F120" s="118"/>
      <c r="G120" s="119"/>
      <c r="H120" s="119"/>
      <c r="I120" s="119"/>
    </row>
    <row r="121" spans="1:9">
      <c r="A121" s="113">
        <v>118</v>
      </c>
      <c r="B121" s="113" t="s">
        <v>317</v>
      </c>
      <c r="C121" s="84" t="s">
        <v>157</v>
      </c>
      <c r="D121" s="84"/>
      <c r="E121" s="117"/>
      <c r="F121" s="118"/>
      <c r="G121" s="118"/>
      <c r="H121" s="118"/>
      <c r="I121" s="118"/>
    </row>
    <row r="122" spans="1:9">
      <c r="A122" s="113">
        <v>119</v>
      </c>
      <c r="B122" s="113" t="s">
        <v>318</v>
      </c>
      <c r="C122" s="84" t="s">
        <v>157</v>
      </c>
      <c r="D122" s="84"/>
      <c r="E122" s="117"/>
      <c r="F122" s="118"/>
      <c r="G122" s="119"/>
      <c r="H122" s="119"/>
      <c r="I122" s="119"/>
    </row>
    <row r="123" spans="1:9">
      <c r="A123" s="113">
        <v>120</v>
      </c>
      <c r="B123" s="113" t="s">
        <v>319</v>
      </c>
      <c r="C123" s="84" t="s">
        <v>157</v>
      </c>
      <c r="D123" s="84"/>
      <c r="E123" s="117"/>
      <c r="F123" s="118"/>
      <c r="G123" s="118"/>
      <c r="H123" s="118"/>
      <c r="I123" s="118"/>
    </row>
    <row r="124" spans="1:9">
      <c r="A124" s="113">
        <v>121</v>
      </c>
      <c r="B124" s="113" t="s">
        <v>320</v>
      </c>
      <c r="C124" s="84" t="s">
        <v>157</v>
      </c>
      <c r="D124" s="84"/>
      <c r="E124" s="117"/>
      <c r="F124" s="118"/>
      <c r="G124" s="118"/>
      <c r="H124" s="118"/>
      <c r="I124" s="118"/>
    </row>
    <row r="125" spans="1:9">
      <c r="A125" s="113">
        <v>122</v>
      </c>
      <c r="B125" s="113" t="s">
        <v>321</v>
      </c>
      <c r="C125" s="84" t="s">
        <v>157</v>
      </c>
      <c r="D125" s="84"/>
      <c r="E125" s="117"/>
      <c r="F125" s="118"/>
      <c r="G125" s="118"/>
      <c r="H125" s="118"/>
      <c r="I125" s="118"/>
    </row>
    <row r="126" spans="1:9">
      <c r="A126" s="113">
        <v>123</v>
      </c>
      <c r="B126" s="113" t="s">
        <v>322</v>
      </c>
      <c r="C126" s="84" t="s">
        <v>157</v>
      </c>
      <c r="D126" s="84"/>
      <c r="E126" s="117"/>
      <c r="F126" s="118"/>
      <c r="G126" s="119"/>
      <c r="H126" s="119"/>
      <c r="I126" s="119"/>
    </row>
    <row r="127" spans="1:9">
      <c r="A127" s="113">
        <v>124</v>
      </c>
      <c r="B127" s="113" t="s">
        <v>323</v>
      </c>
      <c r="C127" s="84" t="s">
        <v>157</v>
      </c>
      <c r="D127" s="84"/>
      <c r="E127" s="117"/>
      <c r="F127" s="118"/>
      <c r="G127" s="119"/>
      <c r="H127" s="119"/>
      <c r="I127" s="119"/>
    </row>
    <row r="128" spans="1:9">
      <c r="A128" s="113">
        <v>125</v>
      </c>
      <c r="B128" s="113" t="s">
        <v>324</v>
      </c>
      <c r="C128" s="84" t="s">
        <v>157</v>
      </c>
      <c r="D128" s="84"/>
      <c r="E128" s="117"/>
      <c r="F128" s="118"/>
      <c r="G128" s="119"/>
      <c r="H128" s="119"/>
      <c r="I128" s="119"/>
    </row>
    <row r="129" spans="1:9">
      <c r="A129" s="113">
        <v>126</v>
      </c>
      <c r="B129" s="113" t="s">
        <v>325</v>
      </c>
      <c r="C129" s="84" t="s">
        <v>157</v>
      </c>
      <c r="D129" s="84"/>
      <c r="E129" s="117"/>
      <c r="F129" s="118"/>
      <c r="G129" s="119"/>
      <c r="H129" s="119"/>
      <c r="I129" s="119"/>
    </row>
    <row r="130" spans="1:9">
      <c r="A130" s="113">
        <v>127</v>
      </c>
      <c r="B130" s="113" t="s">
        <v>326</v>
      </c>
      <c r="C130" s="84" t="s">
        <v>157</v>
      </c>
      <c r="D130" s="84"/>
      <c r="E130" s="117"/>
      <c r="F130" s="118"/>
      <c r="G130" s="118"/>
      <c r="H130" s="118"/>
      <c r="I130" s="118"/>
    </row>
    <row r="131" spans="1:9">
      <c r="A131" s="113">
        <v>128</v>
      </c>
      <c r="B131" s="113" t="s">
        <v>327</v>
      </c>
      <c r="C131" s="84" t="s">
        <v>157</v>
      </c>
      <c r="D131" s="84"/>
      <c r="E131" s="117"/>
      <c r="F131" s="118"/>
      <c r="G131" s="119"/>
      <c r="H131" s="119"/>
      <c r="I131" s="119"/>
    </row>
    <row r="132" spans="1:9">
      <c r="A132" s="113">
        <v>129</v>
      </c>
      <c r="B132" s="113" t="s">
        <v>328</v>
      </c>
      <c r="C132" s="84" t="s">
        <v>157</v>
      </c>
      <c r="D132" s="84"/>
      <c r="E132" s="117"/>
      <c r="F132" s="118"/>
      <c r="G132" s="119"/>
      <c r="H132" s="119"/>
      <c r="I132" s="119"/>
    </row>
    <row r="133" spans="1:9">
      <c r="A133" s="113">
        <v>130</v>
      </c>
      <c r="B133" s="113" t="s">
        <v>329</v>
      </c>
      <c r="C133" s="84" t="s">
        <v>157</v>
      </c>
      <c r="D133" s="84"/>
      <c r="E133" s="117"/>
      <c r="F133" s="118"/>
      <c r="G133" s="119"/>
      <c r="H133" s="119"/>
      <c r="I133" s="119"/>
    </row>
    <row r="134" spans="1:9">
      <c r="A134" s="113">
        <v>131</v>
      </c>
      <c r="B134" s="113" t="s">
        <v>330</v>
      </c>
      <c r="C134" s="84" t="s">
        <v>157</v>
      </c>
      <c r="D134" s="84"/>
      <c r="E134" s="117"/>
      <c r="F134" s="118"/>
      <c r="G134" s="119"/>
      <c r="H134" s="119"/>
      <c r="I134" s="119"/>
    </row>
    <row r="135" spans="1:9">
      <c r="A135" s="113">
        <v>132</v>
      </c>
      <c r="B135" s="113" t="s">
        <v>331</v>
      </c>
      <c r="C135" s="84" t="s">
        <v>157</v>
      </c>
      <c r="D135" s="84"/>
      <c r="E135" s="117"/>
      <c r="F135" s="118"/>
      <c r="G135" s="118"/>
      <c r="H135" s="118"/>
      <c r="I135" s="118"/>
    </row>
    <row r="136" spans="1:9">
      <c r="A136" s="113">
        <v>133</v>
      </c>
      <c r="B136" s="113" t="s">
        <v>332</v>
      </c>
      <c r="C136" s="84" t="s">
        <v>157</v>
      </c>
      <c r="D136" s="84"/>
      <c r="E136" s="117"/>
      <c r="F136" s="118"/>
      <c r="G136" s="119"/>
      <c r="H136" s="119"/>
      <c r="I136" s="119"/>
    </row>
    <row r="137" spans="1:9">
      <c r="A137" s="113">
        <v>134</v>
      </c>
      <c r="B137" s="113" t="s">
        <v>333</v>
      </c>
      <c r="C137" s="84" t="s">
        <v>157</v>
      </c>
      <c r="D137" s="84"/>
      <c r="E137" s="117"/>
      <c r="F137" s="118"/>
      <c r="G137" s="119"/>
      <c r="H137" s="119"/>
      <c r="I137" s="119"/>
    </row>
    <row r="138" spans="1:9">
      <c r="A138" s="113">
        <v>135</v>
      </c>
      <c r="B138" s="113" t="s">
        <v>334</v>
      </c>
      <c r="C138" s="84" t="s">
        <v>157</v>
      </c>
      <c r="D138" s="84"/>
      <c r="E138" s="117"/>
      <c r="F138" s="118"/>
      <c r="G138" s="119"/>
      <c r="H138" s="119"/>
      <c r="I138" s="119"/>
    </row>
    <row r="139" spans="1:9">
      <c r="A139" s="113">
        <v>136</v>
      </c>
      <c r="B139" s="113" t="s">
        <v>335</v>
      </c>
      <c r="C139" s="84" t="s">
        <v>157</v>
      </c>
      <c r="D139" s="84"/>
      <c r="E139" s="117"/>
      <c r="F139" s="118"/>
      <c r="G139" s="118"/>
      <c r="H139" s="118"/>
      <c r="I139" s="118"/>
    </row>
    <row r="140" spans="1:9">
      <c r="A140" s="113">
        <v>137</v>
      </c>
      <c r="B140" s="113" t="s">
        <v>336</v>
      </c>
      <c r="C140" s="84" t="s">
        <v>157</v>
      </c>
      <c r="D140" s="84"/>
      <c r="E140" s="117"/>
      <c r="F140" s="118"/>
      <c r="G140" s="119"/>
      <c r="H140" s="119"/>
      <c r="I140" s="119"/>
    </row>
    <row r="141" spans="1:9">
      <c r="A141" s="113">
        <v>138</v>
      </c>
      <c r="B141" s="113" t="s">
        <v>337</v>
      </c>
      <c r="C141" s="84" t="s">
        <v>157</v>
      </c>
      <c r="D141" s="84"/>
      <c r="E141" s="117"/>
      <c r="F141" s="118"/>
      <c r="G141" s="119"/>
      <c r="H141" s="119"/>
      <c r="I141" s="119"/>
    </row>
    <row r="142" spans="1:9">
      <c r="A142" s="113">
        <v>139</v>
      </c>
      <c r="B142" s="113" t="s">
        <v>338</v>
      </c>
      <c r="C142" s="84" t="s">
        <v>157</v>
      </c>
      <c r="D142" s="84"/>
      <c r="E142" s="117"/>
      <c r="F142" s="118"/>
      <c r="G142" s="119"/>
      <c r="H142" s="119"/>
      <c r="I142" s="119"/>
    </row>
    <row r="143" spans="1:9">
      <c r="A143" s="113">
        <v>140</v>
      </c>
      <c r="B143" s="113" t="s">
        <v>339</v>
      </c>
      <c r="C143" s="84" t="s">
        <v>157</v>
      </c>
      <c r="D143" s="84"/>
      <c r="E143" s="117"/>
      <c r="F143" s="118"/>
      <c r="G143" s="119"/>
      <c r="H143" s="119"/>
      <c r="I143" s="119"/>
    </row>
    <row r="144" spans="1:9">
      <c r="A144" s="113">
        <v>141</v>
      </c>
      <c r="B144" s="113" t="s">
        <v>340</v>
      </c>
      <c r="C144" s="84" t="s">
        <v>157</v>
      </c>
      <c r="D144" s="84"/>
      <c r="E144" s="117"/>
      <c r="F144" s="118"/>
      <c r="G144" s="118"/>
      <c r="H144" s="118"/>
      <c r="I144" s="118"/>
    </row>
    <row r="145" spans="1:9">
      <c r="A145" s="113">
        <v>142</v>
      </c>
      <c r="B145" s="113" t="s">
        <v>341</v>
      </c>
      <c r="C145" s="84" t="s">
        <v>157</v>
      </c>
      <c r="D145" s="84"/>
      <c r="E145" s="117"/>
      <c r="F145" s="118"/>
      <c r="G145" s="119"/>
      <c r="H145" s="119"/>
      <c r="I145" s="119"/>
    </row>
    <row r="146" spans="1:9">
      <c r="A146" s="113">
        <v>143</v>
      </c>
      <c r="B146" s="113" t="s">
        <v>342</v>
      </c>
      <c r="C146" s="84"/>
      <c r="D146" s="84"/>
      <c r="E146" s="117"/>
      <c r="F146" s="118"/>
      <c r="G146" s="118"/>
      <c r="H146" s="118"/>
      <c r="I146" s="118"/>
    </row>
    <row r="147" spans="1:9">
      <c r="A147" s="113">
        <v>144</v>
      </c>
      <c r="B147" s="113" t="s">
        <v>343</v>
      </c>
      <c r="C147" s="84" t="s">
        <v>157</v>
      </c>
      <c r="D147" s="84"/>
      <c r="E147" s="117"/>
      <c r="F147" s="118"/>
      <c r="G147" s="118"/>
      <c r="H147" s="118"/>
      <c r="I147" s="118"/>
    </row>
    <row r="148" spans="1:9">
      <c r="A148" s="113">
        <v>145</v>
      </c>
      <c r="B148" s="113" t="s">
        <v>344</v>
      </c>
      <c r="C148" s="84" t="s">
        <v>157</v>
      </c>
      <c r="D148" s="84"/>
      <c r="E148" s="117"/>
      <c r="F148" s="118"/>
      <c r="G148" s="118"/>
      <c r="H148" s="118"/>
      <c r="I148" s="118"/>
    </row>
    <row r="149" spans="1:9">
      <c r="A149" s="113">
        <v>146</v>
      </c>
      <c r="B149" s="113" t="s">
        <v>345</v>
      </c>
      <c r="C149" s="84" t="s">
        <v>157</v>
      </c>
      <c r="D149" s="84"/>
      <c r="E149" s="117"/>
      <c r="F149" s="118"/>
      <c r="G149" s="119"/>
      <c r="H149" s="119"/>
      <c r="I149" s="119"/>
    </row>
    <row r="150" spans="1:9">
      <c r="A150" s="113">
        <v>147</v>
      </c>
      <c r="B150" s="113" t="s">
        <v>346</v>
      </c>
      <c r="C150" s="84" t="s">
        <v>157</v>
      </c>
      <c r="D150" s="84"/>
      <c r="E150" s="117"/>
      <c r="F150" s="118"/>
      <c r="G150" s="119"/>
      <c r="H150" s="119"/>
      <c r="I150" s="119"/>
    </row>
    <row r="151" spans="1:9">
      <c r="A151" s="113">
        <v>148</v>
      </c>
      <c r="B151" s="113" t="s">
        <v>347</v>
      </c>
      <c r="C151" s="84" t="s">
        <v>157</v>
      </c>
      <c r="D151" s="84"/>
      <c r="E151" s="117"/>
      <c r="F151" s="118"/>
      <c r="G151" s="119"/>
      <c r="H151" s="119"/>
      <c r="I151" s="119"/>
    </row>
    <row r="152" spans="1:9">
      <c r="A152" s="113">
        <v>149</v>
      </c>
      <c r="B152" s="113" t="s">
        <v>348</v>
      </c>
      <c r="C152" s="84" t="s">
        <v>157</v>
      </c>
      <c r="D152" s="84"/>
      <c r="E152" s="117"/>
      <c r="F152" s="118"/>
      <c r="G152" s="118"/>
      <c r="H152" s="118"/>
      <c r="I152" s="118"/>
    </row>
    <row r="153" spans="1:9">
      <c r="A153" s="113">
        <v>150</v>
      </c>
      <c r="B153" s="113" t="s">
        <v>349</v>
      </c>
      <c r="C153" s="84" t="s">
        <v>157</v>
      </c>
      <c r="D153" s="84"/>
      <c r="E153" s="117"/>
      <c r="F153" s="118"/>
      <c r="G153" s="119"/>
      <c r="H153" s="119"/>
      <c r="I153" s="119"/>
    </row>
    <row r="154" spans="1:9">
      <c r="A154" s="113">
        <v>151</v>
      </c>
      <c r="B154" s="113" t="s">
        <v>350</v>
      </c>
      <c r="C154" s="84" t="s">
        <v>157</v>
      </c>
      <c r="D154" s="84"/>
      <c r="E154" s="117"/>
      <c r="F154" s="118"/>
      <c r="G154" s="119"/>
      <c r="H154" s="119"/>
      <c r="I154" s="119"/>
    </row>
    <row r="155" spans="1:9">
      <c r="A155" s="113">
        <v>152</v>
      </c>
      <c r="B155" s="113" t="s">
        <v>351</v>
      </c>
      <c r="C155" s="84" t="s">
        <v>157</v>
      </c>
      <c r="D155" s="84"/>
      <c r="E155" s="117"/>
      <c r="F155" s="118"/>
      <c r="G155" s="119"/>
      <c r="H155" s="119"/>
      <c r="I155" s="119"/>
    </row>
    <row r="156" spans="1:9">
      <c r="A156" s="113">
        <v>153</v>
      </c>
      <c r="B156" s="113" t="s">
        <v>352</v>
      </c>
      <c r="C156" s="84" t="s">
        <v>157</v>
      </c>
      <c r="D156" s="84"/>
      <c r="E156" s="117"/>
      <c r="F156" s="118"/>
      <c r="G156" s="118"/>
      <c r="H156" s="118"/>
      <c r="I156" s="118"/>
    </row>
    <row r="157" spans="1:9">
      <c r="A157" s="113">
        <v>154</v>
      </c>
      <c r="B157" s="113" t="s">
        <v>353</v>
      </c>
      <c r="C157" s="84" t="s">
        <v>157</v>
      </c>
      <c r="D157" s="84"/>
      <c r="E157" s="117"/>
      <c r="F157" s="118"/>
      <c r="G157" s="119"/>
      <c r="H157" s="119"/>
      <c r="I157" s="119"/>
    </row>
    <row r="158" spans="1:9">
      <c r="A158" s="113">
        <v>155</v>
      </c>
      <c r="B158" s="113" t="s">
        <v>354</v>
      </c>
      <c r="C158" s="84" t="s">
        <v>157</v>
      </c>
      <c r="D158" s="84"/>
      <c r="E158" s="117"/>
      <c r="F158" s="118"/>
      <c r="G158" s="119"/>
      <c r="H158" s="119"/>
      <c r="I158" s="119"/>
    </row>
    <row r="159" spans="1:9">
      <c r="A159" s="113">
        <v>156</v>
      </c>
      <c r="B159" s="113" t="s">
        <v>355</v>
      </c>
      <c r="C159" s="84" t="s">
        <v>157</v>
      </c>
      <c r="D159" s="84"/>
      <c r="E159" s="117"/>
      <c r="F159" s="118"/>
      <c r="G159" s="119"/>
      <c r="H159" s="119"/>
      <c r="I159" s="119"/>
    </row>
    <row r="160" spans="1:9">
      <c r="A160" s="113">
        <v>157</v>
      </c>
      <c r="B160" s="113" t="s">
        <v>356</v>
      </c>
      <c r="C160" s="84" t="s">
        <v>157</v>
      </c>
      <c r="D160" s="84"/>
      <c r="E160" s="117"/>
      <c r="F160" s="118"/>
      <c r="G160" s="119"/>
      <c r="H160" s="119"/>
      <c r="I160" s="119"/>
    </row>
    <row r="161" spans="1:9">
      <c r="A161" s="113">
        <v>158</v>
      </c>
      <c r="B161" s="113" t="s">
        <v>357</v>
      </c>
      <c r="C161" s="84" t="s">
        <v>157</v>
      </c>
      <c r="D161" s="84"/>
      <c r="E161" s="117"/>
      <c r="F161" s="118"/>
      <c r="G161" s="118"/>
      <c r="H161" s="118"/>
      <c r="I161" s="118"/>
    </row>
    <row r="162" spans="1:9">
      <c r="A162" s="113">
        <v>159</v>
      </c>
      <c r="B162" s="113" t="s">
        <v>358</v>
      </c>
      <c r="C162" s="84" t="s">
        <v>157</v>
      </c>
      <c r="D162" s="84"/>
      <c r="E162" s="117"/>
      <c r="F162" s="118"/>
      <c r="G162" s="119"/>
      <c r="H162" s="119"/>
      <c r="I162" s="119"/>
    </row>
    <row r="163" spans="1:9">
      <c r="A163" s="113">
        <v>160</v>
      </c>
      <c r="B163" s="113" t="s">
        <v>359</v>
      </c>
      <c r="C163" s="84" t="s">
        <v>157</v>
      </c>
      <c r="D163" s="84"/>
      <c r="E163" s="117"/>
      <c r="F163" s="118"/>
      <c r="G163" s="119"/>
      <c r="H163" s="119"/>
      <c r="I163" s="119"/>
    </row>
    <row r="164" spans="1:9">
      <c r="A164" s="113">
        <v>161</v>
      </c>
      <c r="B164" s="113" t="s">
        <v>360</v>
      </c>
      <c r="C164" s="84" t="s">
        <v>157</v>
      </c>
      <c r="D164" s="84"/>
      <c r="E164" s="117"/>
      <c r="F164" s="118"/>
      <c r="G164" s="119"/>
      <c r="H164" s="119"/>
      <c r="I164" s="119"/>
    </row>
    <row r="165" spans="1:9">
      <c r="A165" s="113">
        <v>162</v>
      </c>
      <c r="B165" s="113" t="s">
        <v>361</v>
      </c>
      <c r="C165" s="84" t="s">
        <v>157</v>
      </c>
      <c r="D165" s="84"/>
      <c r="E165" s="117"/>
      <c r="F165" s="118"/>
      <c r="G165" s="119"/>
      <c r="H165" s="119"/>
      <c r="I165" s="119"/>
    </row>
    <row r="166" spans="1:9">
      <c r="A166" s="113">
        <v>163</v>
      </c>
      <c r="B166" s="113" t="s">
        <v>362</v>
      </c>
      <c r="C166" s="84" t="s">
        <v>157</v>
      </c>
      <c r="D166" s="84"/>
      <c r="E166" s="117"/>
      <c r="F166" s="118"/>
      <c r="G166" s="118"/>
      <c r="H166" s="118"/>
      <c r="I166" s="118"/>
    </row>
    <row r="167" spans="1:9">
      <c r="A167" s="113">
        <v>164</v>
      </c>
      <c r="B167" s="113" t="s">
        <v>363</v>
      </c>
      <c r="C167" s="84" t="s">
        <v>157</v>
      </c>
      <c r="D167" s="84"/>
      <c r="E167" s="117"/>
      <c r="F167" s="118"/>
      <c r="G167" s="119"/>
      <c r="H167" s="119"/>
      <c r="I167" s="119"/>
    </row>
    <row r="168" spans="1:9">
      <c r="A168" s="113">
        <v>165</v>
      </c>
      <c r="B168" s="113" t="s">
        <v>364</v>
      </c>
      <c r="C168" s="84" t="s">
        <v>157</v>
      </c>
      <c r="D168" s="84"/>
      <c r="E168" s="117"/>
      <c r="F168" s="118"/>
      <c r="G168" s="118"/>
      <c r="H168" s="118"/>
      <c r="I168" s="118"/>
    </row>
    <row r="169" spans="1:9">
      <c r="A169" s="113">
        <v>166</v>
      </c>
      <c r="B169" s="113" t="s">
        <v>365</v>
      </c>
      <c r="C169" s="84" t="s">
        <v>157</v>
      </c>
      <c r="D169" s="84"/>
      <c r="E169" s="117"/>
      <c r="F169" s="118"/>
      <c r="G169" s="118"/>
      <c r="H169" s="118"/>
      <c r="I169" s="118"/>
    </row>
    <row r="170" spans="1:9">
      <c r="A170" s="113">
        <v>167</v>
      </c>
      <c r="B170" s="113" t="s">
        <v>366</v>
      </c>
      <c r="C170" s="84" t="s">
        <v>157</v>
      </c>
      <c r="D170" s="84"/>
      <c r="E170" s="117"/>
      <c r="F170" s="118"/>
      <c r="G170" s="118"/>
      <c r="H170" s="118"/>
      <c r="I170" s="118"/>
    </row>
    <row r="171" spans="1:9">
      <c r="A171" s="113">
        <v>168</v>
      </c>
      <c r="B171" s="113" t="s">
        <v>367</v>
      </c>
      <c r="C171" s="84" t="s">
        <v>157</v>
      </c>
      <c r="D171" s="84"/>
      <c r="E171" s="117"/>
      <c r="F171" s="118"/>
      <c r="G171" s="119"/>
      <c r="H171" s="119"/>
      <c r="I171" s="119"/>
    </row>
    <row r="172" spans="1:9">
      <c r="A172" s="113">
        <v>169</v>
      </c>
      <c r="B172" s="113" t="s">
        <v>368</v>
      </c>
      <c r="C172" s="84" t="s">
        <v>157</v>
      </c>
      <c r="D172" s="84"/>
      <c r="E172" s="117"/>
      <c r="F172" s="118"/>
      <c r="G172" s="119"/>
      <c r="H172" s="119"/>
      <c r="I172" s="119"/>
    </row>
    <row r="173" spans="1:9">
      <c r="A173" s="113">
        <v>170</v>
      </c>
      <c r="B173" s="113" t="s">
        <v>369</v>
      </c>
      <c r="C173" s="84" t="s">
        <v>157</v>
      </c>
      <c r="D173" s="84"/>
      <c r="E173" s="117"/>
      <c r="F173" s="118"/>
      <c r="G173" s="119"/>
      <c r="H173" s="119"/>
      <c r="I173" s="119"/>
    </row>
    <row r="174" spans="1:9">
      <c r="A174" s="113">
        <v>171</v>
      </c>
      <c r="B174" s="113" t="s">
        <v>370</v>
      </c>
      <c r="C174" s="84" t="s">
        <v>157</v>
      </c>
      <c r="D174" s="84"/>
      <c r="E174" s="117"/>
      <c r="F174" s="118"/>
      <c r="G174" s="118"/>
      <c r="H174" s="118"/>
      <c r="I174" s="118"/>
    </row>
    <row r="175" spans="1:9">
      <c r="A175" s="113">
        <v>172</v>
      </c>
      <c r="B175" s="113" t="s">
        <v>371</v>
      </c>
      <c r="C175" s="84" t="s">
        <v>157</v>
      </c>
      <c r="D175" s="84"/>
      <c r="E175" s="117"/>
      <c r="F175" s="118"/>
      <c r="G175" s="119"/>
      <c r="H175" s="119"/>
      <c r="I175" s="119"/>
    </row>
    <row r="176" spans="1:9">
      <c r="A176" s="113">
        <v>173</v>
      </c>
      <c r="B176" s="113" t="s">
        <v>372</v>
      </c>
      <c r="C176" s="84" t="s">
        <v>157</v>
      </c>
      <c r="D176" s="84"/>
      <c r="E176" s="117"/>
      <c r="F176" s="118"/>
      <c r="G176" s="119"/>
      <c r="H176" s="119"/>
      <c r="I176" s="119"/>
    </row>
    <row r="177" spans="1:9">
      <c r="A177" s="113">
        <v>174</v>
      </c>
      <c r="B177" s="113" t="s">
        <v>373</v>
      </c>
      <c r="C177" s="84" t="s">
        <v>157</v>
      </c>
      <c r="D177" s="84"/>
      <c r="E177" s="117"/>
      <c r="F177" s="118"/>
      <c r="G177" s="119"/>
      <c r="H177" s="119"/>
      <c r="I177" s="119"/>
    </row>
    <row r="178" spans="1:9">
      <c r="A178" s="113">
        <v>175</v>
      </c>
      <c r="B178" s="113" t="s">
        <v>374</v>
      </c>
      <c r="C178" s="84" t="s">
        <v>157</v>
      </c>
      <c r="D178" s="84"/>
      <c r="E178" s="117"/>
      <c r="F178" s="118"/>
      <c r="G178" s="119"/>
      <c r="H178" s="119"/>
      <c r="I178" s="119"/>
    </row>
    <row r="179" spans="1:9">
      <c r="A179" s="113">
        <v>176</v>
      </c>
      <c r="B179" s="113" t="s">
        <v>375</v>
      </c>
      <c r="C179" s="84" t="s">
        <v>157</v>
      </c>
      <c r="D179" s="84"/>
      <c r="E179" s="117"/>
      <c r="F179" s="118"/>
      <c r="G179" s="118"/>
      <c r="H179" s="118"/>
      <c r="I179" s="118"/>
    </row>
    <row r="180" spans="1:9">
      <c r="A180" s="113">
        <v>177</v>
      </c>
      <c r="B180" s="113" t="s">
        <v>376</v>
      </c>
      <c r="C180" s="84" t="s">
        <v>157</v>
      </c>
      <c r="D180" s="84"/>
      <c r="E180" s="117"/>
      <c r="F180" s="118"/>
      <c r="G180" s="119"/>
      <c r="H180" s="119"/>
      <c r="I180" s="119"/>
    </row>
    <row r="181" spans="1:9">
      <c r="A181" s="113">
        <v>178</v>
      </c>
      <c r="B181" s="113" t="s">
        <v>377</v>
      </c>
      <c r="C181" s="84" t="s">
        <v>157</v>
      </c>
      <c r="D181" s="84"/>
      <c r="E181" s="117"/>
      <c r="F181" s="118"/>
      <c r="G181" s="119"/>
      <c r="H181" s="119"/>
      <c r="I181" s="119"/>
    </row>
    <row r="182" spans="1:9">
      <c r="A182" s="113">
        <v>179</v>
      </c>
      <c r="B182" s="113" t="s">
        <v>378</v>
      </c>
      <c r="C182" s="84" t="s">
        <v>157</v>
      </c>
      <c r="D182" s="84"/>
      <c r="E182" s="117"/>
      <c r="F182" s="118"/>
      <c r="G182" s="119"/>
      <c r="H182" s="119"/>
      <c r="I182" s="119"/>
    </row>
    <row r="183" spans="1:9">
      <c r="A183" s="113">
        <v>180</v>
      </c>
      <c r="B183" s="113" t="s">
        <v>379</v>
      </c>
      <c r="C183" s="84" t="s">
        <v>157</v>
      </c>
      <c r="D183" s="84"/>
      <c r="E183" s="117"/>
      <c r="F183" s="118"/>
      <c r="G183" s="119"/>
      <c r="H183" s="119"/>
      <c r="I183" s="119"/>
    </row>
    <row r="184" spans="1:9">
      <c r="A184" s="113">
        <v>181</v>
      </c>
      <c r="B184" s="113" t="s">
        <v>380</v>
      </c>
      <c r="C184" s="84" t="s">
        <v>157</v>
      </c>
      <c r="D184" s="84"/>
      <c r="E184" s="117"/>
      <c r="F184" s="118"/>
      <c r="G184" s="118"/>
      <c r="H184" s="118"/>
      <c r="I184" s="118"/>
    </row>
    <row r="185" spans="1:9">
      <c r="A185" s="113">
        <v>182</v>
      </c>
      <c r="B185" s="113" t="s">
        <v>381</v>
      </c>
      <c r="C185" s="84" t="s">
        <v>157</v>
      </c>
      <c r="D185" s="84"/>
      <c r="E185" s="117"/>
      <c r="F185" s="118"/>
      <c r="G185" s="118"/>
      <c r="H185" s="118"/>
      <c r="I185" s="118"/>
    </row>
    <row r="186" spans="1:9">
      <c r="A186" s="113">
        <v>183</v>
      </c>
      <c r="B186" s="113" t="s">
        <v>382</v>
      </c>
      <c r="C186" s="84" t="s">
        <v>157</v>
      </c>
      <c r="D186" s="84"/>
      <c r="E186" s="117"/>
      <c r="F186" s="118"/>
      <c r="G186" s="118"/>
      <c r="H186" s="118"/>
      <c r="I186" s="118"/>
    </row>
    <row r="187" spans="1:9">
      <c r="A187" s="113">
        <v>184</v>
      </c>
      <c r="B187" s="113" t="s">
        <v>383</v>
      </c>
      <c r="C187" s="84" t="s">
        <v>157</v>
      </c>
      <c r="D187" s="84"/>
      <c r="E187" s="117"/>
      <c r="F187" s="118"/>
      <c r="G187" s="119"/>
      <c r="H187" s="119"/>
      <c r="I187" s="119"/>
    </row>
    <row r="188" spans="1:9">
      <c r="A188" s="113">
        <v>185</v>
      </c>
      <c r="B188" s="113" t="s">
        <v>384</v>
      </c>
      <c r="C188" s="84" t="s">
        <v>157</v>
      </c>
      <c r="D188" s="84"/>
      <c r="E188" s="117"/>
      <c r="F188" s="118"/>
      <c r="G188" s="119"/>
      <c r="H188" s="119"/>
      <c r="I188" s="119"/>
    </row>
    <row r="189" spans="1:9">
      <c r="A189" s="113">
        <v>186</v>
      </c>
      <c r="B189" s="113" t="s">
        <v>385</v>
      </c>
      <c r="C189" s="84" t="s">
        <v>157</v>
      </c>
      <c r="D189" s="84"/>
      <c r="E189" s="117"/>
      <c r="F189" s="118"/>
      <c r="G189" s="119"/>
      <c r="H189" s="119"/>
      <c r="I189" s="119"/>
    </row>
    <row r="190" spans="1:9">
      <c r="A190" s="113">
        <v>187</v>
      </c>
      <c r="B190" s="113" t="s">
        <v>386</v>
      </c>
      <c r="C190" s="84" t="s">
        <v>157</v>
      </c>
      <c r="D190" s="84"/>
      <c r="E190" s="117"/>
      <c r="F190" s="118"/>
      <c r="G190" s="119"/>
      <c r="H190" s="119"/>
      <c r="I190" s="119"/>
    </row>
    <row r="191" spans="1:9">
      <c r="A191" s="113">
        <v>188</v>
      </c>
      <c r="B191" s="113" t="s">
        <v>387</v>
      </c>
      <c r="C191" s="84" t="s">
        <v>157</v>
      </c>
      <c r="D191" s="84"/>
      <c r="E191" s="117"/>
      <c r="F191" s="118"/>
      <c r="G191" s="118"/>
      <c r="H191" s="118"/>
      <c r="I191" s="118"/>
    </row>
    <row r="192" spans="1:9">
      <c r="A192" s="113">
        <v>189</v>
      </c>
      <c r="B192" s="113" t="s">
        <v>388</v>
      </c>
      <c r="C192" s="84" t="s">
        <v>157</v>
      </c>
      <c r="D192" s="84"/>
      <c r="E192" s="117"/>
      <c r="F192" s="118"/>
      <c r="G192" s="118"/>
      <c r="H192" s="118"/>
      <c r="I192" s="118"/>
    </row>
    <row r="193" spans="1:9">
      <c r="A193" s="113">
        <v>190</v>
      </c>
      <c r="B193" s="113" t="s">
        <v>389</v>
      </c>
      <c r="C193" s="84" t="s">
        <v>157</v>
      </c>
      <c r="D193" s="84"/>
      <c r="E193" s="117"/>
      <c r="F193" s="118"/>
      <c r="G193" s="119"/>
      <c r="H193" s="119"/>
      <c r="I193" s="119"/>
    </row>
    <row r="194" spans="1:9">
      <c r="A194" s="113">
        <v>191</v>
      </c>
      <c r="B194" s="113" t="s">
        <v>390</v>
      </c>
      <c r="C194" s="84" t="s">
        <v>157</v>
      </c>
      <c r="D194" s="84"/>
      <c r="E194" s="117"/>
      <c r="F194" s="118"/>
      <c r="G194" s="118"/>
      <c r="H194" s="118"/>
      <c r="I194" s="118"/>
    </row>
    <row r="195" spans="1:9">
      <c r="A195" s="113">
        <v>192</v>
      </c>
      <c r="B195" s="113" t="s">
        <v>391</v>
      </c>
      <c r="C195" s="84" t="s">
        <v>157</v>
      </c>
      <c r="D195" s="84"/>
      <c r="E195" s="117"/>
      <c r="F195" s="118"/>
      <c r="G195" s="119"/>
      <c r="H195" s="119"/>
      <c r="I195" s="119"/>
    </row>
    <row r="196" spans="1:9">
      <c r="A196" s="113">
        <v>193</v>
      </c>
      <c r="B196" s="113" t="s">
        <v>392</v>
      </c>
      <c r="C196" s="84" t="s">
        <v>157</v>
      </c>
      <c r="D196" s="84"/>
      <c r="E196" s="117"/>
      <c r="F196" s="118"/>
      <c r="G196" s="119"/>
      <c r="H196" s="119"/>
      <c r="I196" s="119"/>
    </row>
    <row r="197" spans="1:9">
      <c r="A197" s="113">
        <v>194</v>
      </c>
      <c r="B197" s="113" t="s">
        <v>393</v>
      </c>
      <c r="C197" s="84" t="s">
        <v>157</v>
      </c>
      <c r="D197" s="84"/>
      <c r="E197" s="117"/>
      <c r="F197" s="118"/>
      <c r="G197" s="119"/>
      <c r="H197" s="119"/>
      <c r="I197" s="119"/>
    </row>
    <row r="198" spans="1:9">
      <c r="A198" s="113">
        <v>195</v>
      </c>
      <c r="B198" s="113" t="s">
        <v>394</v>
      </c>
      <c r="C198" s="84" t="s">
        <v>157</v>
      </c>
      <c r="D198" s="84"/>
      <c r="E198" s="117"/>
      <c r="F198" s="118"/>
      <c r="G198" s="119"/>
      <c r="H198" s="119"/>
      <c r="I198" s="119"/>
    </row>
    <row r="199" spans="1:9">
      <c r="A199" s="113">
        <v>196</v>
      </c>
      <c r="B199" s="113" t="s">
        <v>395</v>
      </c>
      <c r="C199" s="84" t="s">
        <v>157</v>
      </c>
      <c r="D199" s="84"/>
      <c r="E199" s="117"/>
      <c r="F199" s="118"/>
      <c r="G199" s="118"/>
      <c r="H199" s="118"/>
      <c r="I199" s="118"/>
    </row>
    <row r="200" spans="1:9">
      <c r="A200" s="113">
        <v>197</v>
      </c>
      <c r="B200" s="113" t="s">
        <v>396</v>
      </c>
      <c r="C200" s="84" t="s">
        <v>157</v>
      </c>
      <c r="D200" s="84"/>
      <c r="E200" s="117"/>
      <c r="F200" s="118"/>
      <c r="G200" s="119"/>
      <c r="H200" s="119"/>
      <c r="I200" s="119"/>
    </row>
    <row r="201" spans="1:9">
      <c r="A201" s="113">
        <v>198</v>
      </c>
      <c r="B201" s="113" t="s">
        <v>397</v>
      </c>
      <c r="C201" s="84" t="s">
        <v>157</v>
      </c>
      <c r="D201" s="84"/>
      <c r="E201" s="117"/>
      <c r="F201" s="118"/>
      <c r="G201" s="119"/>
      <c r="H201" s="119"/>
      <c r="I201" s="119"/>
    </row>
    <row r="202" spans="1:9">
      <c r="A202" s="113">
        <v>199</v>
      </c>
      <c r="B202" s="113" t="s">
        <v>398</v>
      </c>
      <c r="C202" s="84" t="s">
        <v>157</v>
      </c>
      <c r="D202" s="84"/>
      <c r="E202" s="117"/>
      <c r="F202" s="118"/>
      <c r="G202" s="119"/>
      <c r="H202" s="119"/>
      <c r="I202" s="119"/>
    </row>
    <row r="203" spans="1:9">
      <c r="A203" s="113">
        <v>200</v>
      </c>
      <c r="B203" s="113" t="s">
        <v>399</v>
      </c>
      <c r="C203" s="84" t="s">
        <v>157</v>
      </c>
      <c r="D203" s="84"/>
      <c r="E203" s="117"/>
      <c r="F203" s="118"/>
      <c r="G203" s="119"/>
      <c r="H203" s="119"/>
      <c r="I203" s="119"/>
    </row>
    <row r="204" spans="1:9">
      <c r="A204" s="113">
        <v>201</v>
      </c>
      <c r="B204" s="113" t="s">
        <v>400</v>
      </c>
      <c r="C204" s="84" t="s">
        <v>157</v>
      </c>
      <c r="D204" s="84"/>
      <c r="E204" s="117"/>
      <c r="F204" s="118"/>
      <c r="G204" s="118"/>
      <c r="H204" s="118"/>
      <c r="I204" s="118"/>
    </row>
    <row r="205" spans="1:9">
      <c r="A205" s="113">
        <v>202</v>
      </c>
      <c r="B205" s="113" t="s">
        <v>401</v>
      </c>
      <c r="C205" s="84" t="s">
        <v>157</v>
      </c>
      <c r="D205" s="84"/>
      <c r="E205" s="117"/>
      <c r="F205" s="118"/>
      <c r="G205" s="119"/>
      <c r="H205" s="119"/>
      <c r="I205" s="119"/>
    </row>
    <row r="206" spans="1:9">
      <c r="A206" s="113">
        <v>203</v>
      </c>
      <c r="B206" s="113" t="s">
        <v>402</v>
      </c>
      <c r="C206" s="84" t="s">
        <v>157</v>
      </c>
      <c r="D206" s="84"/>
      <c r="E206" s="117"/>
      <c r="F206" s="118"/>
      <c r="G206" s="118"/>
      <c r="H206" s="118"/>
      <c r="I206" s="118"/>
    </row>
    <row r="207" spans="1:9">
      <c r="A207" s="113">
        <v>204</v>
      </c>
      <c r="B207" s="113" t="s">
        <v>403</v>
      </c>
      <c r="C207" s="84" t="s">
        <v>157</v>
      </c>
      <c r="D207" s="84"/>
      <c r="E207" s="117"/>
      <c r="F207" s="118"/>
      <c r="G207" s="118"/>
      <c r="H207" s="118"/>
      <c r="I207" s="118"/>
    </row>
    <row r="208" spans="1:9">
      <c r="A208" s="113">
        <v>205</v>
      </c>
      <c r="B208" s="113" t="s">
        <v>404</v>
      </c>
      <c r="C208" s="84" t="s">
        <v>157</v>
      </c>
      <c r="D208" s="84"/>
      <c r="E208" s="117"/>
      <c r="F208" s="118"/>
      <c r="G208" s="118"/>
      <c r="H208" s="118"/>
      <c r="I208" s="118"/>
    </row>
    <row r="209" spans="1:9">
      <c r="A209" s="113">
        <v>206</v>
      </c>
      <c r="B209" s="113" t="s">
        <v>405</v>
      </c>
      <c r="C209" s="84" t="s">
        <v>157</v>
      </c>
      <c r="D209" s="84"/>
      <c r="E209" s="117"/>
      <c r="F209" s="118"/>
      <c r="G209" s="119"/>
      <c r="H209" s="119"/>
      <c r="I209" s="119"/>
    </row>
    <row r="210" spans="1:9">
      <c r="A210" s="113">
        <v>207</v>
      </c>
      <c r="B210" s="113" t="s">
        <v>406</v>
      </c>
      <c r="C210" s="84" t="s">
        <v>157</v>
      </c>
      <c r="D210" s="84"/>
      <c r="E210" s="117"/>
      <c r="F210" s="118"/>
      <c r="G210" s="119"/>
      <c r="H210" s="119"/>
      <c r="I210" s="119"/>
    </row>
    <row r="211" spans="1:9">
      <c r="A211" s="113">
        <v>208</v>
      </c>
      <c r="B211" s="113" t="s">
        <v>407</v>
      </c>
      <c r="C211" s="84" t="s">
        <v>157</v>
      </c>
      <c r="D211" s="84"/>
      <c r="E211" s="117"/>
      <c r="F211" s="118"/>
      <c r="G211" s="119"/>
      <c r="H211" s="119"/>
      <c r="I211" s="119"/>
    </row>
    <row r="212" spans="1:9">
      <c r="A212" s="113">
        <v>209</v>
      </c>
      <c r="B212" s="113" t="s">
        <v>408</v>
      </c>
      <c r="C212" s="84" t="s">
        <v>157</v>
      </c>
      <c r="D212" s="84"/>
      <c r="E212" s="117"/>
      <c r="F212" s="118"/>
      <c r="G212" s="119"/>
      <c r="H212" s="119"/>
      <c r="I212" s="119"/>
    </row>
    <row r="213" spans="1:9">
      <c r="A213" s="113">
        <v>210</v>
      </c>
      <c r="B213" s="113" t="s">
        <v>409</v>
      </c>
      <c r="C213" s="84" t="s">
        <v>157</v>
      </c>
      <c r="D213" s="84"/>
      <c r="E213" s="117"/>
      <c r="F213" s="118"/>
      <c r="G213" s="118"/>
      <c r="H213" s="118"/>
      <c r="I213" s="118"/>
    </row>
    <row r="214" spans="1:9">
      <c r="A214" s="113">
        <v>211</v>
      </c>
      <c r="B214" s="113" t="s">
        <v>410</v>
      </c>
      <c r="C214" s="84" t="s">
        <v>157</v>
      </c>
      <c r="D214" s="84"/>
      <c r="E214" s="117"/>
      <c r="F214" s="118"/>
      <c r="G214" s="118"/>
      <c r="H214" s="118"/>
      <c r="I214" s="118"/>
    </row>
    <row r="215" spans="1:9">
      <c r="A215" s="113">
        <v>212</v>
      </c>
      <c r="B215" s="113" t="s">
        <v>411</v>
      </c>
      <c r="C215" s="84" t="s">
        <v>157</v>
      </c>
      <c r="D215" s="84"/>
      <c r="E215" s="117"/>
      <c r="F215" s="118"/>
      <c r="G215" s="119"/>
      <c r="H215" s="119"/>
      <c r="I215" s="119"/>
    </row>
    <row r="216" spans="1:9">
      <c r="A216" s="113">
        <v>213</v>
      </c>
      <c r="B216" s="113" t="s">
        <v>412</v>
      </c>
      <c r="C216" s="84" t="s">
        <v>157</v>
      </c>
      <c r="D216" s="84"/>
      <c r="E216" s="117"/>
      <c r="F216" s="118"/>
      <c r="G216" s="119"/>
      <c r="H216" s="119"/>
      <c r="I216" s="119"/>
    </row>
    <row r="217" spans="1:9">
      <c r="A217" s="113">
        <v>214</v>
      </c>
      <c r="B217" s="113" t="s">
        <v>413</v>
      </c>
      <c r="C217" s="84" t="s">
        <v>157</v>
      </c>
      <c r="D217" s="84"/>
      <c r="E217" s="117"/>
      <c r="F217" s="118"/>
      <c r="G217" s="119"/>
      <c r="H217" s="119"/>
      <c r="I217" s="119"/>
    </row>
    <row r="218" spans="1:9">
      <c r="A218" s="113">
        <v>215</v>
      </c>
      <c r="B218" s="113" t="s">
        <v>414</v>
      </c>
      <c r="C218" s="84" t="s">
        <v>157</v>
      </c>
      <c r="D218" s="84"/>
      <c r="E218" s="117"/>
      <c r="F218" s="118"/>
      <c r="G218" s="119"/>
      <c r="H218" s="119"/>
      <c r="I218" s="119"/>
    </row>
    <row r="219" spans="1:9">
      <c r="A219" s="113">
        <v>216</v>
      </c>
      <c r="B219" s="113" t="s">
        <v>415</v>
      </c>
      <c r="C219" s="84" t="s">
        <v>157</v>
      </c>
      <c r="D219" s="84"/>
      <c r="E219" s="117"/>
      <c r="F219" s="118"/>
      <c r="G219" s="118"/>
      <c r="H219" s="118"/>
      <c r="I219" s="118"/>
    </row>
    <row r="220" spans="1:9">
      <c r="A220" s="113">
        <v>217</v>
      </c>
      <c r="B220" s="113" t="s">
        <v>416</v>
      </c>
      <c r="C220" s="84" t="s">
        <v>157</v>
      </c>
      <c r="D220" s="84"/>
      <c r="E220" s="117"/>
      <c r="F220" s="118"/>
      <c r="G220" s="118"/>
      <c r="H220" s="118"/>
      <c r="I220" s="118"/>
    </row>
    <row r="221" spans="1:9">
      <c r="A221" s="113">
        <v>218</v>
      </c>
      <c r="B221" s="113" t="s">
        <v>417</v>
      </c>
      <c r="C221" s="84" t="s">
        <v>157</v>
      </c>
      <c r="D221" s="84"/>
      <c r="E221" s="117"/>
      <c r="F221" s="118"/>
      <c r="G221" s="119"/>
      <c r="H221" s="119"/>
      <c r="I221" s="119"/>
    </row>
    <row r="222" spans="1:9">
      <c r="A222" s="113">
        <v>219</v>
      </c>
      <c r="B222" s="113" t="s">
        <v>418</v>
      </c>
      <c r="C222" s="84" t="s">
        <v>157</v>
      </c>
      <c r="D222" s="84"/>
      <c r="E222" s="117"/>
      <c r="F222" s="118"/>
      <c r="G222" s="119"/>
      <c r="H222" s="119"/>
      <c r="I222" s="119"/>
    </row>
    <row r="223" spans="1:9">
      <c r="A223" s="113">
        <v>220</v>
      </c>
      <c r="B223" s="113" t="s">
        <v>419</v>
      </c>
      <c r="C223" s="84" t="s">
        <v>157</v>
      </c>
      <c r="D223" s="84"/>
      <c r="E223" s="117"/>
      <c r="F223" s="118"/>
      <c r="G223" s="119"/>
      <c r="H223" s="119"/>
      <c r="I223" s="119"/>
    </row>
    <row r="224" spans="1:9">
      <c r="A224" s="113">
        <v>221</v>
      </c>
      <c r="B224" s="113" t="s">
        <v>420</v>
      </c>
      <c r="C224" s="84" t="s">
        <v>157</v>
      </c>
      <c r="D224" s="84"/>
      <c r="E224" s="117"/>
      <c r="F224" s="118"/>
      <c r="G224" s="119"/>
      <c r="H224" s="119"/>
      <c r="I224" s="119"/>
    </row>
    <row r="225" spans="1:9">
      <c r="A225" s="113">
        <v>222</v>
      </c>
      <c r="B225" s="113" t="s">
        <v>421</v>
      </c>
      <c r="C225" s="84" t="s">
        <v>157</v>
      </c>
      <c r="D225" s="84"/>
      <c r="E225" s="117"/>
      <c r="F225" s="118"/>
      <c r="G225" s="118"/>
      <c r="H225" s="118"/>
      <c r="I225" s="118"/>
    </row>
    <row r="226" spans="1:9">
      <c r="A226" s="113">
        <v>223</v>
      </c>
      <c r="B226" s="113" t="s">
        <v>422</v>
      </c>
      <c r="C226" s="84" t="s">
        <v>157</v>
      </c>
      <c r="D226" s="84"/>
      <c r="E226" s="117"/>
      <c r="F226" s="118"/>
      <c r="G226" s="119"/>
      <c r="H226" s="119"/>
      <c r="I226" s="119"/>
    </row>
    <row r="227" spans="1:9">
      <c r="A227" s="113">
        <v>224</v>
      </c>
      <c r="B227" s="113" t="s">
        <v>423</v>
      </c>
      <c r="C227" s="84" t="s">
        <v>157</v>
      </c>
      <c r="D227" s="84"/>
      <c r="E227" s="117"/>
      <c r="F227" s="118"/>
      <c r="G227" s="119"/>
      <c r="H227" s="119"/>
      <c r="I227" s="119"/>
    </row>
    <row r="228" spans="1:9">
      <c r="A228" s="113">
        <v>225</v>
      </c>
      <c r="B228" s="113" t="s">
        <v>424</v>
      </c>
      <c r="C228" s="84" t="s">
        <v>157</v>
      </c>
      <c r="D228" s="84"/>
      <c r="E228" s="117"/>
      <c r="F228" s="118"/>
      <c r="G228" s="118"/>
      <c r="H228" s="118"/>
      <c r="I228" s="118"/>
    </row>
    <row r="229" spans="1:9">
      <c r="A229" s="113">
        <v>226</v>
      </c>
      <c r="B229" s="113" t="s">
        <v>425</v>
      </c>
      <c r="C229" s="84" t="s">
        <v>157</v>
      </c>
      <c r="D229" s="84"/>
      <c r="E229" s="117"/>
      <c r="F229" s="118"/>
      <c r="G229" s="119"/>
      <c r="H229" s="119"/>
      <c r="I229" s="119"/>
    </row>
    <row r="230" spans="1:9">
      <c r="A230" s="113">
        <v>227</v>
      </c>
      <c r="B230" s="113" t="s">
        <v>426</v>
      </c>
      <c r="C230" s="84" t="s">
        <v>157</v>
      </c>
      <c r="D230" s="84"/>
      <c r="E230" s="117"/>
      <c r="F230" s="118"/>
      <c r="G230" s="119"/>
      <c r="H230" s="119"/>
      <c r="I230" s="119"/>
    </row>
    <row r="231" spans="1:9">
      <c r="A231" s="113">
        <v>228</v>
      </c>
      <c r="B231" s="113" t="s">
        <v>427</v>
      </c>
      <c r="C231" s="84" t="s">
        <v>157</v>
      </c>
      <c r="D231" s="84"/>
      <c r="E231" s="117"/>
      <c r="F231" s="118"/>
      <c r="G231" s="119"/>
      <c r="H231" s="119"/>
      <c r="I231" s="119"/>
    </row>
    <row r="232" spans="1:9">
      <c r="A232" s="113">
        <v>229</v>
      </c>
      <c r="B232" s="113" t="s">
        <v>428</v>
      </c>
      <c r="C232" s="84" t="s">
        <v>157</v>
      </c>
      <c r="D232" s="84"/>
      <c r="E232" s="117"/>
      <c r="F232" s="118"/>
      <c r="G232" s="119"/>
      <c r="H232" s="119"/>
      <c r="I232" s="119"/>
    </row>
    <row r="233" spans="1:9">
      <c r="A233" s="113">
        <v>230</v>
      </c>
      <c r="B233" s="113" t="s">
        <v>429</v>
      </c>
      <c r="C233" s="84" t="s">
        <v>157</v>
      </c>
      <c r="D233" s="84"/>
      <c r="E233" s="117"/>
      <c r="F233" s="118"/>
      <c r="G233" s="118"/>
      <c r="H233" s="118"/>
      <c r="I233" s="118"/>
    </row>
    <row r="234" spans="1:9">
      <c r="A234" s="113">
        <v>231</v>
      </c>
      <c r="B234" s="113" t="s">
        <v>430</v>
      </c>
      <c r="C234" s="84" t="s">
        <v>157</v>
      </c>
      <c r="D234" s="84"/>
      <c r="E234" s="117"/>
      <c r="F234" s="118"/>
      <c r="G234" s="119"/>
      <c r="H234" s="119"/>
      <c r="I234" s="119"/>
    </row>
    <row r="235" spans="1:9">
      <c r="A235" s="113">
        <v>232</v>
      </c>
      <c r="B235" s="113" t="s">
        <v>431</v>
      </c>
      <c r="C235" s="84" t="s">
        <v>157</v>
      </c>
      <c r="D235" s="84"/>
      <c r="E235" s="117"/>
      <c r="F235" s="118"/>
      <c r="G235" s="119"/>
      <c r="H235" s="119"/>
      <c r="I235" s="119"/>
    </row>
    <row r="236" spans="1:9">
      <c r="A236" s="113">
        <v>233</v>
      </c>
      <c r="B236" s="113" t="s">
        <v>432</v>
      </c>
      <c r="C236" s="84" t="s">
        <v>157</v>
      </c>
      <c r="D236" s="84"/>
      <c r="E236" s="117"/>
      <c r="F236" s="118"/>
      <c r="G236" s="119"/>
      <c r="H236" s="119"/>
      <c r="I236" s="119"/>
    </row>
    <row r="237" spans="1:9">
      <c r="A237" s="113">
        <v>234</v>
      </c>
      <c r="B237" s="113" t="s">
        <v>433</v>
      </c>
      <c r="C237" s="84" t="s">
        <v>157</v>
      </c>
      <c r="D237" s="84"/>
      <c r="E237" s="117"/>
      <c r="F237" s="118"/>
      <c r="G237" s="119"/>
      <c r="H237" s="119"/>
      <c r="I237" s="119"/>
    </row>
    <row r="238" spans="1:9">
      <c r="A238" s="113">
        <v>235</v>
      </c>
      <c r="B238" s="113" t="s">
        <v>434</v>
      </c>
      <c r="C238" s="84" t="s">
        <v>157</v>
      </c>
      <c r="D238" s="84"/>
      <c r="E238" s="117"/>
      <c r="F238" s="118"/>
      <c r="G238" s="118"/>
      <c r="H238" s="118"/>
      <c r="I238" s="118"/>
    </row>
    <row r="239" spans="1:9">
      <c r="A239" s="113">
        <v>236</v>
      </c>
      <c r="B239" s="113" t="s">
        <v>435</v>
      </c>
      <c r="C239" s="84" t="s">
        <v>157</v>
      </c>
      <c r="D239" s="84"/>
      <c r="E239" s="117"/>
      <c r="F239" s="118"/>
      <c r="G239" s="119"/>
      <c r="H239" s="119"/>
      <c r="I239" s="119"/>
    </row>
    <row r="240" spans="1:9">
      <c r="A240" s="113">
        <v>237</v>
      </c>
      <c r="B240" s="113" t="s">
        <v>436</v>
      </c>
      <c r="C240" s="84" t="s">
        <v>157</v>
      </c>
      <c r="D240" s="84"/>
      <c r="E240" s="117"/>
      <c r="F240" s="118"/>
      <c r="G240" s="119"/>
      <c r="H240" s="119"/>
      <c r="I240" s="119"/>
    </row>
    <row r="241" spans="1:9">
      <c r="A241" s="113">
        <v>238</v>
      </c>
      <c r="B241" s="113" t="s">
        <v>437</v>
      </c>
      <c r="C241" s="84" t="s">
        <v>157</v>
      </c>
      <c r="D241" s="84"/>
      <c r="E241" s="117"/>
      <c r="F241" s="118"/>
      <c r="G241" s="119"/>
      <c r="H241" s="119"/>
      <c r="I241" s="119"/>
    </row>
    <row r="242" spans="1:9">
      <c r="A242" s="113">
        <v>239</v>
      </c>
      <c r="B242" s="113" t="s">
        <v>438</v>
      </c>
      <c r="C242" s="84" t="s">
        <v>157</v>
      </c>
      <c r="D242" s="84"/>
      <c r="E242" s="117"/>
      <c r="F242" s="118"/>
      <c r="G242" s="119"/>
      <c r="H242" s="119"/>
      <c r="I242" s="119"/>
    </row>
    <row r="243" spans="1:9">
      <c r="A243" s="113">
        <v>240</v>
      </c>
      <c r="B243" s="113" t="s">
        <v>439</v>
      </c>
      <c r="C243" s="84" t="s">
        <v>157</v>
      </c>
      <c r="D243" s="84"/>
      <c r="E243" s="117"/>
      <c r="F243" s="118"/>
      <c r="G243" s="119"/>
      <c r="H243" s="119"/>
      <c r="I243" s="119"/>
    </row>
    <row r="244" spans="1:9">
      <c r="A244" s="113">
        <v>241</v>
      </c>
      <c r="B244" s="113" t="s">
        <v>440</v>
      </c>
      <c r="C244" s="84" t="s">
        <v>157</v>
      </c>
      <c r="D244" s="84"/>
      <c r="E244" s="117"/>
      <c r="F244" s="118"/>
      <c r="G244" s="118"/>
      <c r="H244" s="118"/>
      <c r="I244" s="118"/>
    </row>
    <row r="245" spans="1:9">
      <c r="A245" s="113">
        <v>242</v>
      </c>
      <c r="B245" s="113" t="s">
        <v>441</v>
      </c>
      <c r="C245" s="84" t="s">
        <v>157</v>
      </c>
      <c r="D245" s="84"/>
      <c r="E245" s="117"/>
      <c r="F245" s="118"/>
      <c r="G245" s="118"/>
      <c r="H245" s="118"/>
      <c r="I245" s="118"/>
    </row>
    <row r="246" spans="1:9">
      <c r="A246" s="113">
        <v>243</v>
      </c>
      <c r="B246" s="113" t="s">
        <v>442</v>
      </c>
      <c r="C246" s="84" t="s">
        <v>157</v>
      </c>
      <c r="D246" s="84"/>
      <c r="E246" s="117"/>
      <c r="F246" s="118"/>
      <c r="G246" s="118"/>
      <c r="H246" s="118"/>
      <c r="I246" s="118"/>
    </row>
    <row r="247" spans="1:9">
      <c r="A247" s="113">
        <v>244</v>
      </c>
      <c r="B247" s="113" t="s">
        <v>443</v>
      </c>
      <c r="C247" s="84" t="s">
        <v>157</v>
      </c>
      <c r="D247" s="84"/>
      <c r="E247" s="117"/>
      <c r="F247" s="118"/>
      <c r="G247" s="119"/>
      <c r="H247" s="119"/>
      <c r="I247" s="119"/>
    </row>
    <row r="248" spans="1:9">
      <c r="A248" s="113">
        <v>245</v>
      </c>
      <c r="B248" s="113" t="s">
        <v>444</v>
      </c>
      <c r="C248" s="84" t="s">
        <v>157</v>
      </c>
      <c r="D248" s="84"/>
      <c r="E248" s="117"/>
      <c r="F248" s="118"/>
      <c r="G248" s="119"/>
      <c r="H248" s="119"/>
      <c r="I248" s="119"/>
    </row>
    <row r="249" spans="1:9">
      <c r="A249" s="113">
        <v>246</v>
      </c>
      <c r="B249" s="113" t="s">
        <v>445</v>
      </c>
      <c r="C249" s="84" t="s">
        <v>157</v>
      </c>
      <c r="D249" s="84"/>
      <c r="E249" s="117"/>
      <c r="F249" s="118"/>
      <c r="G249" s="119"/>
      <c r="H249" s="119"/>
      <c r="I249" s="119"/>
    </row>
    <row r="250" spans="1:9">
      <c r="A250" s="113">
        <v>247</v>
      </c>
      <c r="B250" s="113" t="s">
        <v>446</v>
      </c>
      <c r="C250" s="84" t="s">
        <v>157</v>
      </c>
      <c r="D250" s="84"/>
      <c r="E250" s="117"/>
      <c r="F250" s="118"/>
      <c r="G250" s="118"/>
      <c r="H250" s="118"/>
      <c r="I250" s="118"/>
    </row>
    <row r="251" spans="1:9">
      <c r="A251" s="113">
        <v>248</v>
      </c>
      <c r="B251" s="113" t="s">
        <v>447</v>
      </c>
      <c r="C251" s="84" t="s">
        <v>157</v>
      </c>
      <c r="D251" s="84"/>
      <c r="E251" s="117"/>
      <c r="F251" s="118"/>
      <c r="G251" s="119"/>
      <c r="H251" s="119"/>
      <c r="I251" s="119"/>
    </row>
    <row r="252" spans="1:9">
      <c r="A252" s="113">
        <v>249</v>
      </c>
      <c r="B252" s="113" t="s">
        <v>448</v>
      </c>
      <c r="C252" s="84" t="s">
        <v>157</v>
      </c>
      <c r="D252" s="84"/>
      <c r="E252" s="117"/>
      <c r="F252" s="118"/>
      <c r="G252" s="119"/>
      <c r="H252" s="119"/>
      <c r="I252" s="119"/>
    </row>
    <row r="253" spans="1:9">
      <c r="A253" s="113">
        <v>250</v>
      </c>
      <c r="B253" s="113" t="s">
        <v>449</v>
      </c>
      <c r="C253" s="84" t="s">
        <v>157</v>
      </c>
      <c r="D253" s="84"/>
      <c r="E253" s="117"/>
      <c r="F253" s="118"/>
      <c r="G253" s="118"/>
      <c r="H253" s="118"/>
      <c r="I253" s="118"/>
    </row>
    <row r="254" spans="1:9">
      <c r="A254" s="113">
        <v>251</v>
      </c>
      <c r="B254" s="113" t="s">
        <v>450</v>
      </c>
      <c r="C254" s="84" t="s">
        <v>157</v>
      </c>
      <c r="D254" s="84"/>
      <c r="E254" s="117"/>
      <c r="F254" s="118"/>
      <c r="G254" s="119"/>
      <c r="H254" s="119"/>
      <c r="I254" s="119"/>
    </row>
    <row r="255" spans="1:9">
      <c r="A255" s="113">
        <v>252</v>
      </c>
      <c r="B255" s="113" t="s">
        <v>451</v>
      </c>
      <c r="C255" s="84" t="s">
        <v>157</v>
      </c>
      <c r="D255" s="84"/>
      <c r="E255" s="117"/>
      <c r="F255" s="118"/>
      <c r="G255" s="119"/>
      <c r="H255" s="119"/>
      <c r="I255" s="119"/>
    </row>
    <row r="256" spans="1:9">
      <c r="A256" s="113">
        <v>253</v>
      </c>
      <c r="B256" s="113" t="s">
        <v>452</v>
      </c>
      <c r="C256" s="84" t="s">
        <v>157</v>
      </c>
      <c r="D256" s="84"/>
      <c r="E256" s="117"/>
      <c r="F256" s="118"/>
      <c r="G256" s="119"/>
      <c r="H256" s="119"/>
      <c r="I256" s="119"/>
    </row>
    <row r="257" spans="1:9">
      <c r="A257" s="113">
        <v>254</v>
      </c>
      <c r="B257" s="113" t="s">
        <v>453</v>
      </c>
      <c r="C257" s="84" t="s">
        <v>157</v>
      </c>
      <c r="D257" s="84"/>
      <c r="E257" s="117"/>
      <c r="F257" s="118"/>
      <c r="G257" s="119"/>
      <c r="H257" s="119"/>
      <c r="I257" s="119"/>
    </row>
    <row r="258" spans="1:9">
      <c r="A258" s="113">
        <v>255</v>
      </c>
      <c r="B258" s="113" t="s">
        <v>454</v>
      </c>
      <c r="C258" s="84" t="s">
        <v>157</v>
      </c>
      <c r="D258" s="84"/>
      <c r="E258" s="117"/>
      <c r="F258" s="118"/>
      <c r="G258" s="118"/>
      <c r="H258" s="118"/>
      <c r="I258" s="118"/>
    </row>
    <row r="259" spans="1:9">
      <c r="A259" s="113">
        <v>256</v>
      </c>
      <c r="B259" s="113" t="s">
        <v>455</v>
      </c>
      <c r="C259" s="84" t="s">
        <v>157</v>
      </c>
      <c r="D259" s="84"/>
      <c r="E259" s="117"/>
      <c r="F259" s="118"/>
      <c r="G259" s="119"/>
      <c r="H259" s="119"/>
      <c r="I259" s="119"/>
    </row>
    <row r="260" spans="1:9">
      <c r="A260" s="113">
        <v>257</v>
      </c>
      <c r="B260" s="113" t="s">
        <v>456</v>
      </c>
      <c r="C260" s="84" t="s">
        <v>157</v>
      </c>
      <c r="D260" s="84"/>
      <c r="E260" s="117"/>
      <c r="F260" s="118"/>
      <c r="G260" s="119"/>
      <c r="H260" s="119"/>
      <c r="I260" s="119"/>
    </row>
    <row r="261" spans="1:9">
      <c r="A261" s="113">
        <v>258</v>
      </c>
      <c r="B261" s="113" t="s">
        <v>457</v>
      </c>
      <c r="C261" s="84" t="s">
        <v>157</v>
      </c>
      <c r="D261" s="84"/>
      <c r="E261" s="117"/>
      <c r="F261" s="118"/>
      <c r="G261" s="119"/>
      <c r="H261" s="119"/>
      <c r="I261" s="119"/>
    </row>
    <row r="262" spans="1:9">
      <c r="A262" s="113">
        <v>259</v>
      </c>
      <c r="B262" s="113" t="s">
        <v>458</v>
      </c>
      <c r="C262" s="84" t="s">
        <v>157</v>
      </c>
      <c r="D262" s="84"/>
      <c r="E262" s="117"/>
      <c r="F262" s="118"/>
      <c r="G262" s="119"/>
      <c r="H262" s="119"/>
      <c r="I262" s="119"/>
    </row>
    <row r="263" spans="1:9">
      <c r="A263" s="113">
        <v>260</v>
      </c>
      <c r="B263" s="113" t="s">
        <v>459</v>
      </c>
      <c r="C263" s="84" t="s">
        <v>157</v>
      </c>
      <c r="D263" s="84"/>
      <c r="E263" s="117"/>
      <c r="F263" s="118"/>
      <c r="G263" s="118"/>
      <c r="H263" s="118"/>
      <c r="I263" s="118"/>
    </row>
    <row r="264" spans="1:9">
      <c r="A264" s="113">
        <v>261</v>
      </c>
      <c r="B264" s="113" t="s">
        <v>460</v>
      </c>
      <c r="C264" s="84" t="s">
        <v>157</v>
      </c>
      <c r="D264" s="84"/>
      <c r="E264" s="117"/>
      <c r="F264" s="118"/>
      <c r="G264" s="119"/>
      <c r="H264" s="119"/>
      <c r="I264" s="119"/>
    </row>
    <row r="265" spans="1:9">
      <c r="A265" s="113">
        <v>262</v>
      </c>
      <c r="B265" s="113" t="s">
        <v>461</v>
      </c>
      <c r="C265" s="84" t="s">
        <v>157</v>
      </c>
      <c r="D265" s="84"/>
      <c r="E265" s="117"/>
      <c r="F265" s="118"/>
      <c r="G265" s="118"/>
      <c r="H265" s="118"/>
      <c r="I265" s="118"/>
    </row>
    <row r="266" spans="1:9">
      <c r="A266" s="113">
        <v>263</v>
      </c>
      <c r="B266" s="113" t="s">
        <v>462</v>
      </c>
      <c r="C266" s="84" t="s">
        <v>157</v>
      </c>
      <c r="D266" s="84"/>
      <c r="E266" s="117"/>
      <c r="F266" s="118"/>
      <c r="G266" s="118"/>
      <c r="H266" s="118"/>
      <c r="I266" s="118"/>
    </row>
    <row r="267" spans="1:9">
      <c r="A267" s="113">
        <v>264</v>
      </c>
      <c r="B267" s="113" t="s">
        <v>463</v>
      </c>
      <c r="C267" s="84" t="s">
        <v>157</v>
      </c>
      <c r="D267" s="84"/>
      <c r="E267" s="117"/>
      <c r="F267" s="118"/>
      <c r="G267" s="118"/>
      <c r="H267" s="118"/>
      <c r="I267" s="118"/>
    </row>
    <row r="268" spans="1:9">
      <c r="A268" s="113">
        <v>265</v>
      </c>
      <c r="B268" s="113" t="s">
        <v>464</v>
      </c>
      <c r="C268" s="84" t="s">
        <v>157</v>
      </c>
      <c r="D268" s="84"/>
      <c r="E268" s="117"/>
      <c r="F268" s="118"/>
      <c r="G268" s="119"/>
      <c r="H268" s="119"/>
      <c r="I268" s="119"/>
    </row>
    <row r="269" spans="1:9">
      <c r="A269" s="113">
        <v>266</v>
      </c>
      <c r="B269" s="113" t="s">
        <v>465</v>
      </c>
      <c r="C269" s="84" t="s">
        <v>157</v>
      </c>
      <c r="D269" s="84"/>
      <c r="E269" s="117"/>
      <c r="F269" s="118"/>
      <c r="G269" s="119"/>
      <c r="H269" s="119"/>
      <c r="I269" s="119"/>
    </row>
    <row r="270" spans="1:9">
      <c r="A270" s="113">
        <v>267</v>
      </c>
      <c r="B270" s="113" t="s">
        <v>466</v>
      </c>
      <c r="C270" s="84" t="s">
        <v>157</v>
      </c>
      <c r="D270" s="84"/>
      <c r="E270" s="117"/>
      <c r="F270" s="118"/>
      <c r="G270" s="119"/>
      <c r="H270" s="119"/>
      <c r="I270" s="119"/>
    </row>
    <row r="271" spans="1:9">
      <c r="A271" s="113">
        <v>268</v>
      </c>
      <c r="B271" s="113" t="s">
        <v>467</v>
      </c>
      <c r="C271" s="84" t="s">
        <v>157</v>
      </c>
      <c r="D271" s="84"/>
      <c r="E271" s="117"/>
      <c r="F271" s="118"/>
      <c r="G271" s="119"/>
      <c r="H271" s="119"/>
      <c r="I271" s="119"/>
    </row>
    <row r="272" spans="1:9">
      <c r="A272" s="113">
        <v>269</v>
      </c>
      <c r="B272" s="113" t="s">
        <v>468</v>
      </c>
      <c r="C272" s="84" t="s">
        <v>157</v>
      </c>
      <c r="D272" s="84"/>
      <c r="E272" s="117"/>
      <c r="F272" s="118"/>
      <c r="G272" s="118"/>
      <c r="H272" s="118"/>
      <c r="I272" s="118"/>
    </row>
    <row r="273" spans="1:9">
      <c r="A273" s="113">
        <v>270</v>
      </c>
      <c r="B273" s="113" t="s">
        <v>469</v>
      </c>
      <c r="C273" s="84" t="s">
        <v>157</v>
      </c>
      <c r="D273" s="84"/>
      <c r="E273" s="117"/>
      <c r="F273" s="118"/>
      <c r="G273" s="119"/>
      <c r="H273" s="119"/>
      <c r="I273" s="119"/>
    </row>
    <row r="274" spans="1:9">
      <c r="A274" s="113">
        <v>271</v>
      </c>
      <c r="B274" s="113" t="s">
        <v>470</v>
      </c>
      <c r="C274" s="84" t="s">
        <v>157</v>
      </c>
      <c r="D274" s="84"/>
      <c r="E274" s="117"/>
      <c r="F274" s="118"/>
      <c r="G274" s="119"/>
      <c r="H274" s="119"/>
      <c r="I274" s="119"/>
    </row>
    <row r="275" spans="1:9">
      <c r="A275" s="113">
        <v>272</v>
      </c>
      <c r="B275" s="113" t="s">
        <v>471</v>
      </c>
      <c r="C275" s="84" t="s">
        <v>157</v>
      </c>
      <c r="D275" s="84"/>
      <c r="E275" s="117"/>
      <c r="F275" s="118"/>
      <c r="G275" s="119"/>
      <c r="H275" s="119"/>
      <c r="I275" s="119"/>
    </row>
    <row r="276" spans="1:9">
      <c r="A276" s="113">
        <v>273</v>
      </c>
      <c r="B276" s="113" t="s">
        <v>472</v>
      </c>
      <c r="C276" s="84" t="s">
        <v>157</v>
      </c>
      <c r="D276" s="84"/>
      <c r="E276" s="117"/>
      <c r="F276" s="118"/>
      <c r="G276" s="119"/>
      <c r="H276" s="119"/>
      <c r="I276" s="119"/>
    </row>
    <row r="277" spans="1:9">
      <c r="A277" s="113">
        <v>274</v>
      </c>
      <c r="B277" s="113" t="s">
        <v>473</v>
      </c>
      <c r="C277" s="84" t="s">
        <v>157</v>
      </c>
      <c r="D277" s="84"/>
      <c r="E277" s="117"/>
      <c r="F277" s="118"/>
      <c r="G277" s="119"/>
      <c r="H277" s="119"/>
      <c r="I277" s="119"/>
    </row>
    <row r="278" spans="1:9">
      <c r="A278" s="113">
        <v>275</v>
      </c>
      <c r="B278" s="113" t="s">
        <v>474</v>
      </c>
      <c r="C278" s="84" t="s">
        <v>157</v>
      </c>
      <c r="D278" s="84"/>
      <c r="E278" s="117"/>
      <c r="F278" s="118"/>
      <c r="G278" s="119"/>
      <c r="H278" s="119"/>
      <c r="I278" s="119"/>
    </row>
    <row r="279" spans="1:9">
      <c r="A279" s="113">
        <v>276</v>
      </c>
      <c r="B279" s="113" t="s">
        <v>475</v>
      </c>
      <c r="C279" s="84" t="s">
        <v>157</v>
      </c>
      <c r="D279" s="84"/>
      <c r="E279" s="117"/>
      <c r="F279" s="118"/>
      <c r="G279" s="119"/>
      <c r="H279" s="119"/>
      <c r="I279" s="119"/>
    </row>
    <row r="280" spans="1:9">
      <c r="A280" s="113">
        <v>277</v>
      </c>
      <c r="B280" s="113" t="s">
        <v>476</v>
      </c>
      <c r="C280" s="84" t="s">
        <v>157</v>
      </c>
      <c r="D280" s="84"/>
      <c r="E280" s="117"/>
      <c r="F280" s="118"/>
      <c r="G280" s="119"/>
      <c r="H280" s="119"/>
      <c r="I280" s="119"/>
    </row>
    <row r="281" spans="1:9">
      <c r="A281" s="113">
        <v>278</v>
      </c>
      <c r="B281" s="113" t="s">
        <v>477</v>
      </c>
      <c r="C281" s="84" t="s">
        <v>157</v>
      </c>
      <c r="D281" s="84"/>
      <c r="E281" s="117"/>
      <c r="F281" s="118"/>
      <c r="G281" s="118"/>
      <c r="H281" s="118"/>
      <c r="I281" s="118"/>
    </row>
    <row r="282" spans="1:9">
      <c r="A282" s="113">
        <v>279</v>
      </c>
      <c r="B282" s="113" t="s">
        <v>478</v>
      </c>
      <c r="C282" s="84" t="s">
        <v>157</v>
      </c>
      <c r="D282" s="84"/>
      <c r="E282" s="117"/>
      <c r="F282" s="118"/>
      <c r="G282" s="118"/>
      <c r="H282" s="118"/>
      <c r="I282" s="118"/>
    </row>
    <row r="283" spans="1:9">
      <c r="A283" s="113">
        <v>280</v>
      </c>
      <c r="B283" s="113" t="s">
        <v>479</v>
      </c>
      <c r="C283" s="84" t="s">
        <v>157</v>
      </c>
      <c r="D283" s="84"/>
      <c r="E283" s="117"/>
      <c r="F283" s="118"/>
      <c r="G283" s="119"/>
      <c r="H283" s="119"/>
      <c r="I283" s="119"/>
    </row>
    <row r="284" spans="1:9">
      <c r="A284" s="113">
        <v>281</v>
      </c>
      <c r="B284" s="113" t="s">
        <v>480</v>
      </c>
      <c r="C284" s="84" t="s">
        <v>157</v>
      </c>
      <c r="D284" s="84"/>
      <c r="E284" s="117"/>
      <c r="F284" s="118"/>
      <c r="G284" s="118"/>
      <c r="H284" s="118"/>
      <c r="I284" s="118"/>
    </row>
    <row r="285" spans="1:9">
      <c r="A285" s="113">
        <v>282</v>
      </c>
      <c r="B285" s="113" t="s">
        <v>481</v>
      </c>
      <c r="C285" s="84" t="s">
        <v>157</v>
      </c>
      <c r="D285" s="84"/>
      <c r="E285" s="117"/>
      <c r="F285" s="118"/>
      <c r="G285" s="119"/>
      <c r="H285" s="119"/>
      <c r="I285" s="119"/>
    </row>
    <row r="286" spans="1:9">
      <c r="A286" s="113">
        <v>283</v>
      </c>
      <c r="B286" s="113" t="s">
        <v>482</v>
      </c>
      <c r="C286" s="84" t="s">
        <v>157</v>
      </c>
      <c r="D286" s="84"/>
      <c r="E286" s="117"/>
      <c r="F286" s="118"/>
      <c r="G286" s="119"/>
      <c r="H286" s="119"/>
      <c r="I286" s="119"/>
    </row>
    <row r="287" spans="1:9">
      <c r="A287" s="113">
        <v>284</v>
      </c>
      <c r="B287" s="113" t="s">
        <v>483</v>
      </c>
      <c r="C287" s="84" t="s">
        <v>157</v>
      </c>
      <c r="D287" s="84"/>
      <c r="E287" s="117"/>
      <c r="F287" s="118"/>
      <c r="G287" s="119"/>
      <c r="H287" s="119"/>
      <c r="I287" s="119"/>
    </row>
    <row r="288" spans="1:9">
      <c r="A288" s="113">
        <v>285</v>
      </c>
      <c r="B288" s="113" t="s">
        <v>484</v>
      </c>
      <c r="C288" s="84" t="s">
        <v>157</v>
      </c>
      <c r="D288" s="84"/>
      <c r="E288" s="117"/>
      <c r="F288" s="118"/>
      <c r="G288" s="119"/>
      <c r="H288" s="119"/>
      <c r="I288" s="119"/>
    </row>
    <row r="289" spans="1:9">
      <c r="A289" s="113">
        <v>286</v>
      </c>
      <c r="B289" s="113" t="s">
        <v>485</v>
      </c>
      <c r="C289" s="84" t="s">
        <v>157</v>
      </c>
      <c r="D289" s="84"/>
      <c r="E289" s="117"/>
      <c r="F289" s="118"/>
      <c r="G289" s="118"/>
      <c r="H289" s="118"/>
      <c r="I289" s="118"/>
    </row>
    <row r="290" spans="1:9">
      <c r="A290" s="113">
        <v>287</v>
      </c>
      <c r="B290" s="113" t="s">
        <v>486</v>
      </c>
      <c r="C290" s="84" t="s">
        <v>157</v>
      </c>
      <c r="D290" s="84"/>
      <c r="E290" s="117"/>
      <c r="F290" s="118"/>
      <c r="G290" s="119"/>
      <c r="H290" s="119"/>
      <c r="I290" s="119"/>
    </row>
    <row r="291" spans="1:9">
      <c r="A291" s="113">
        <v>288</v>
      </c>
      <c r="B291" s="113" t="s">
        <v>487</v>
      </c>
      <c r="C291" s="84" t="s">
        <v>157</v>
      </c>
      <c r="D291" s="84"/>
      <c r="E291" s="117"/>
      <c r="F291" s="118"/>
      <c r="G291" s="119"/>
      <c r="H291" s="119"/>
      <c r="I291" s="119"/>
    </row>
    <row r="292" spans="1:9">
      <c r="A292" s="113">
        <v>289</v>
      </c>
      <c r="B292" s="113" t="s">
        <v>488</v>
      </c>
      <c r="C292" s="84" t="s">
        <v>157</v>
      </c>
      <c r="D292" s="84"/>
      <c r="E292" s="117"/>
      <c r="F292" s="118"/>
      <c r="G292" s="119"/>
      <c r="H292" s="119"/>
      <c r="I292" s="119"/>
    </row>
    <row r="293" spans="1:9">
      <c r="A293" s="113">
        <v>290</v>
      </c>
      <c r="B293" s="113" t="s">
        <v>489</v>
      </c>
      <c r="C293" s="84" t="s">
        <v>157</v>
      </c>
      <c r="D293" s="84"/>
      <c r="E293" s="117"/>
      <c r="F293" s="118"/>
      <c r="G293" s="119"/>
      <c r="H293" s="119"/>
      <c r="I293" s="119"/>
    </row>
    <row r="294" spans="1:9">
      <c r="A294" s="113">
        <v>291</v>
      </c>
      <c r="B294" s="113" t="s">
        <v>490</v>
      </c>
      <c r="C294" s="84" t="s">
        <v>157</v>
      </c>
      <c r="D294" s="84"/>
      <c r="E294" s="117"/>
      <c r="F294" s="118"/>
      <c r="G294" s="118"/>
      <c r="H294" s="118"/>
      <c r="I294" s="118"/>
    </row>
    <row r="295" spans="1:9">
      <c r="A295" s="113">
        <v>292</v>
      </c>
      <c r="B295" s="113" t="s">
        <v>491</v>
      </c>
      <c r="C295" s="84" t="s">
        <v>157</v>
      </c>
      <c r="D295" s="84"/>
      <c r="E295" s="117"/>
      <c r="F295" s="118"/>
      <c r="G295" s="119"/>
      <c r="H295" s="119"/>
      <c r="I295" s="119"/>
    </row>
    <row r="296" spans="1:9">
      <c r="A296" s="113">
        <v>293</v>
      </c>
      <c r="B296" s="113" t="s">
        <v>492</v>
      </c>
      <c r="C296" s="84" t="s">
        <v>157</v>
      </c>
      <c r="D296" s="84"/>
      <c r="E296" s="117"/>
      <c r="F296" s="118"/>
      <c r="G296" s="118"/>
      <c r="H296" s="118"/>
      <c r="I296" s="118"/>
    </row>
    <row r="297" spans="1:9">
      <c r="A297" s="113">
        <v>294</v>
      </c>
      <c r="B297" s="113" t="s">
        <v>493</v>
      </c>
      <c r="C297" s="84" t="s">
        <v>157</v>
      </c>
      <c r="D297" s="84"/>
      <c r="E297" s="117"/>
      <c r="F297" s="118"/>
      <c r="G297" s="118"/>
      <c r="H297" s="118"/>
      <c r="I297" s="118"/>
    </row>
    <row r="298" spans="1:9">
      <c r="A298" s="113">
        <v>295</v>
      </c>
      <c r="B298" s="113" t="s">
        <v>494</v>
      </c>
      <c r="C298" s="84" t="s">
        <v>157</v>
      </c>
      <c r="D298" s="84"/>
      <c r="E298" s="117"/>
      <c r="F298" s="118"/>
      <c r="G298" s="118"/>
      <c r="H298" s="118"/>
      <c r="I298" s="118"/>
    </row>
    <row r="299" spans="1:9">
      <c r="A299" s="113">
        <v>296</v>
      </c>
      <c r="B299" s="113" t="s">
        <v>495</v>
      </c>
      <c r="C299" s="84" t="s">
        <v>157</v>
      </c>
      <c r="D299" s="84"/>
      <c r="E299" s="117"/>
      <c r="F299" s="118"/>
      <c r="G299" s="119"/>
      <c r="H299" s="119"/>
      <c r="I299" s="119"/>
    </row>
    <row r="300" spans="1:9">
      <c r="A300" s="113">
        <v>297</v>
      </c>
      <c r="B300" s="113" t="s">
        <v>496</v>
      </c>
      <c r="C300" s="84" t="s">
        <v>157</v>
      </c>
      <c r="D300" s="84"/>
      <c r="E300" s="117"/>
      <c r="F300" s="118"/>
      <c r="G300" s="119"/>
      <c r="H300" s="119"/>
      <c r="I300" s="119"/>
    </row>
    <row r="301" spans="1:9">
      <c r="A301" s="113">
        <v>298</v>
      </c>
      <c r="B301" s="113" t="s">
        <v>497</v>
      </c>
      <c r="C301" s="84" t="s">
        <v>157</v>
      </c>
      <c r="D301" s="84"/>
      <c r="E301" s="117"/>
      <c r="F301" s="118"/>
      <c r="G301" s="119"/>
      <c r="H301" s="119"/>
      <c r="I301" s="119"/>
    </row>
    <row r="302" spans="1:9">
      <c r="A302" s="113">
        <v>299</v>
      </c>
      <c r="B302" s="113" t="s">
        <v>498</v>
      </c>
      <c r="C302" s="84" t="s">
        <v>157</v>
      </c>
      <c r="D302" s="84"/>
      <c r="E302" s="117"/>
      <c r="F302" s="118"/>
      <c r="G302" s="119"/>
      <c r="H302" s="119"/>
      <c r="I302" s="119"/>
    </row>
    <row r="303" spans="1:9">
      <c r="A303" s="113">
        <v>300</v>
      </c>
      <c r="B303" s="113" t="s">
        <v>499</v>
      </c>
      <c r="C303" s="84" t="s">
        <v>157</v>
      </c>
      <c r="D303" s="84"/>
      <c r="E303" s="117"/>
      <c r="F303" s="118"/>
      <c r="G303" s="118"/>
      <c r="H303" s="118"/>
      <c r="I303" s="118"/>
    </row>
    <row r="304" spans="1:9">
      <c r="A304" s="113">
        <v>301</v>
      </c>
      <c r="B304" s="113" t="s">
        <v>500</v>
      </c>
      <c r="C304" s="84" t="s">
        <v>157</v>
      </c>
      <c r="D304" s="84"/>
      <c r="E304" s="117"/>
      <c r="F304" s="118"/>
      <c r="G304" s="119"/>
      <c r="H304" s="119"/>
      <c r="I304" s="119"/>
    </row>
    <row r="305" spans="1:9">
      <c r="A305" s="113">
        <v>302</v>
      </c>
      <c r="B305" s="113" t="s">
        <v>501</v>
      </c>
      <c r="C305" s="84" t="s">
        <v>157</v>
      </c>
      <c r="D305" s="84"/>
      <c r="E305" s="117"/>
      <c r="F305" s="118"/>
      <c r="G305" s="119"/>
      <c r="H305" s="119"/>
      <c r="I305" s="119"/>
    </row>
    <row r="306" spans="1:9">
      <c r="A306" s="113">
        <v>303</v>
      </c>
      <c r="B306" s="113" t="s">
        <v>502</v>
      </c>
      <c r="C306" s="84" t="s">
        <v>157</v>
      </c>
      <c r="D306" s="84"/>
      <c r="E306" s="117"/>
      <c r="F306" s="118"/>
      <c r="G306" s="119"/>
      <c r="H306" s="119"/>
      <c r="I306" s="119"/>
    </row>
    <row r="307" spans="1:9">
      <c r="A307" s="113">
        <v>304</v>
      </c>
      <c r="B307" s="113" t="s">
        <v>503</v>
      </c>
      <c r="C307" s="84" t="s">
        <v>157</v>
      </c>
      <c r="D307" s="84"/>
      <c r="E307" s="117"/>
      <c r="F307" s="118"/>
      <c r="G307" s="119"/>
      <c r="H307" s="119"/>
      <c r="I307" s="119"/>
    </row>
    <row r="308" spans="1:9">
      <c r="A308" s="113">
        <v>305</v>
      </c>
      <c r="B308" s="113" t="s">
        <v>504</v>
      </c>
      <c r="C308" s="84" t="s">
        <v>157</v>
      </c>
      <c r="D308" s="84"/>
      <c r="E308" s="117"/>
      <c r="F308" s="118"/>
      <c r="G308" s="119"/>
      <c r="H308" s="119"/>
      <c r="I308" s="119"/>
    </row>
    <row r="309" spans="1:9">
      <c r="A309" s="113">
        <v>306</v>
      </c>
      <c r="B309" s="113" t="s">
        <v>505</v>
      </c>
      <c r="C309" s="84" t="s">
        <v>157</v>
      </c>
      <c r="D309" s="84"/>
      <c r="E309" s="117"/>
      <c r="F309" s="118"/>
      <c r="G309" s="119"/>
      <c r="H309" s="119"/>
      <c r="I309" s="119"/>
    </row>
    <row r="310" spans="1:9">
      <c r="A310" s="113">
        <v>307</v>
      </c>
      <c r="B310" s="113" t="s">
        <v>506</v>
      </c>
      <c r="C310" s="84" t="s">
        <v>157</v>
      </c>
      <c r="D310" s="84"/>
      <c r="E310" s="117"/>
      <c r="F310" s="118"/>
      <c r="G310" s="119"/>
      <c r="H310" s="119"/>
      <c r="I310" s="119"/>
    </row>
    <row r="311" spans="1:9">
      <c r="A311" s="113">
        <v>308</v>
      </c>
      <c r="B311" s="113" t="s">
        <v>507</v>
      </c>
      <c r="C311" s="84" t="s">
        <v>157</v>
      </c>
      <c r="D311" s="84"/>
      <c r="E311" s="117"/>
      <c r="F311" s="118"/>
      <c r="G311" s="119"/>
      <c r="H311" s="119"/>
      <c r="I311" s="119"/>
    </row>
    <row r="312" spans="1:9">
      <c r="A312" s="113">
        <v>309</v>
      </c>
      <c r="B312" s="113" t="s">
        <v>508</v>
      </c>
      <c r="C312" s="84" t="s">
        <v>157</v>
      </c>
      <c r="D312" s="84"/>
      <c r="E312" s="84"/>
      <c r="F312" s="84"/>
      <c r="G312" s="84"/>
      <c r="H312" s="84"/>
      <c r="I312" s="84"/>
    </row>
    <row r="313" spans="1:9">
      <c r="A313" s="113">
        <v>310</v>
      </c>
      <c r="B313" s="113" t="s">
        <v>509</v>
      </c>
      <c r="C313" s="84" t="s">
        <v>157</v>
      </c>
      <c r="D313" s="84"/>
      <c r="E313" s="84"/>
      <c r="F313" s="84"/>
      <c r="G313" s="84"/>
      <c r="H313" s="84"/>
      <c r="I313" s="84"/>
    </row>
    <row r="314" spans="1:9">
      <c r="A314" s="113">
        <v>311</v>
      </c>
      <c r="B314" s="113" t="s">
        <v>510</v>
      </c>
      <c r="C314" s="84" t="s">
        <v>157</v>
      </c>
      <c r="D314" s="84"/>
      <c r="E314" s="84"/>
      <c r="F314" s="84"/>
      <c r="G314" s="84"/>
      <c r="H314" s="84"/>
      <c r="I314" s="84"/>
    </row>
    <row r="315" spans="1:9">
      <c r="A315" s="113">
        <v>312</v>
      </c>
      <c r="B315" s="113" t="s">
        <v>511</v>
      </c>
      <c r="C315" s="84" t="s">
        <v>157</v>
      </c>
      <c r="D315" s="84"/>
      <c r="E315" s="84"/>
      <c r="F315" s="84"/>
      <c r="G315" s="84"/>
      <c r="H315" s="84"/>
      <c r="I315" s="84"/>
    </row>
    <row r="316" spans="1:9">
      <c r="A316" s="113">
        <v>313</v>
      </c>
      <c r="B316" s="113" t="s">
        <v>512</v>
      </c>
      <c r="C316" s="84" t="s">
        <v>157</v>
      </c>
      <c r="D316" s="84"/>
      <c r="E316" s="84"/>
      <c r="F316" s="84"/>
      <c r="G316" s="84"/>
      <c r="H316" s="84"/>
      <c r="I316" s="84"/>
    </row>
    <row r="317" spans="1:9">
      <c r="A317" s="113">
        <v>314</v>
      </c>
      <c r="B317" s="113" t="s">
        <v>513</v>
      </c>
      <c r="C317" s="84" t="s">
        <v>157</v>
      </c>
      <c r="D317" s="84"/>
      <c r="E317" s="84"/>
      <c r="F317" s="84"/>
      <c r="G317" s="84"/>
      <c r="H317" s="84"/>
      <c r="I317" s="84"/>
    </row>
    <row r="318" spans="1:9">
      <c r="A318" s="113">
        <v>315</v>
      </c>
      <c r="B318" s="113" t="s">
        <v>514</v>
      </c>
      <c r="C318" s="84" t="s">
        <v>157</v>
      </c>
      <c r="D318" s="84"/>
      <c r="E318" s="84"/>
      <c r="F318" s="84"/>
      <c r="G318" s="84"/>
      <c r="H318" s="84"/>
      <c r="I318" s="84"/>
    </row>
    <row r="319" spans="1:9">
      <c r="A319" s="113">
        <v>316</v>
      </c>
      <c r="B319" s="113" t="s">
        <v>515</v>
      </c>
      <c r="C319" s="84" t="s">
        <v>157</v>
      </c>
      <c r="D319" s="84"/>
      <c r="E319" s="84"/>
      <c r="F319" s="84"/>
      <c r="G319" s="84"/>
      <c r="H319" s="84"/>
      <c r="I319" s="84"/>
    </row>
    <row r="320" spans="1:9">
      <c r="A320" s="113">
        <v>317</v>
      </c>
      <c r="B320" s="113" t="s">
        <v>516</v>
      </c>
      <c r="C320" s="84" t="s">
        <v>157</v>
      </c>
      <c r="D320" s="84"/>
      <c r="E320" s="84"/>
      <c r="F320" s="84"/>
      <c r="G320" s="84"/>
      <c r="H320" s="84"/>
      <c r="I320" s="84"/>
    </row>
    <row r="321" spans="1:9">
      <c r="A321" s="113">
        <v>318</v>
      </c>
      <c r="B321" s="113" t="s">
        <v>517</v>
      </c>
      <c r="C321" s="84" t="s">
        <v>157</v>
      </c>
      <c r="D321" s="84"/>
      <c r="E321" s="84"/>
      <c r="F321" s="84"/>
      <c r="G321" s="84"/>
      <c r="H321" s="84"/>
      <c r="I321" s="84"/>
    </row>
    <row r="322" spans="1:9">
      <c r="A322" s="113">
        <v>319</v>
      </c>
      <c r="B322" s="113" t="s">
        <v>518</v>
      </c>
      <c r="C322" s="84" t="s">
        <v>157</v>
      </c>
      <c r="D322" s="84"/>
      <c r="E322" s="84"/>
      <c r="F322" s="84"/>
      <c r="G322" s="84"/>
      <c r="H322" s="84"/>
      <c r="I322" s="84"/>
    </row>
  </sheetData>
  <mergeCells count="2">
    <mergeCell ref="A2:I2"/>
    <mergeCell ref="A1:I1"/>
  </mergeCells>
  <conditionalFormatting sqref="E4:I311">
    <cfRule type="cellIs" dxfId="8" priority="1" operator="equal">
      <formula>0</formula>
    </cfRule>
  </conditionalFormatting>
  <dataValidations count="2">
    <dataValidation type="list" allowBlank="1" showInputMessage="1" showErrorMessage="1" sqref="G4:I311" xr:uid="{C011845F-95BF-49AE-9885-FA6519501AA4}">
      <formula1>"X"</formula1>
    </dataValidation>
    <dataValidation type="list" allowBlank="1" showInputMessage="1" showErrorMessage="1" sqref="D4:D322" xr:uid="{515AD75A-CEDE-4289-B485-C19E681A4E34}">
      <formula1>"Yes, No, Partial"</formula1>
    </dataValidation>
  </dataValidations>
  <pageMargins left="0.7" right="0.7"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227F5-2508-4357-8204-66A35B2DABF4}">
  <sheetPr>
    <tabColor theme="0" tint="-0.14999847407452621"/>
  </sheetPr>
  <dimension ref="A1:X1775"/>
  <sheetViews>
    <sheetView showGridLines="0" workbookViewId="0">
      <pane xSplit="1" ySplit="3" topLeftCell="B4" activePane="bottomRight" state="frozen"/>
      <selection pane="topRight" activeCell="B1" sqref="B1"/>
      <selection pane="bottomLeft" activeCell="A3" sqref="A3"/>
      <selection pane="bottomRight" activeCell="A4" sqref="A4"/>
    </sheetView>
  </sheetViews>
  <sheetFormatPr defaultColWidth="9.140625" defaultRowHeight="18"/>
  <cols>
    <col min="1" max="23" width="25.7109375" style="2" customWidth="1"/>
    <col min="24" max="16384" width="9.140625" style="2"/>
  </cols>
  <sheetData>
    <row r="1" spans="1:24" ht="36.75" customHeight="1">
      <c r="A1" s="120"/>
      <c r="B1" s="232" t="s">
        <v>527</v>
      </c>
      <c r="C1" s="232"/>
      <c r="D1" s="232"/>
      <c r="E1" s="232"/>
      <c r="F1" s="232"/>
      <c r="G1" s="232"/>
      <c r="H1" s="232"/>
      <c r="I1" s="120"/>
      <c r="J1" s="120"/>
      <c r="K1" s="120"/>
      <c r="L1" s="120"/>
      <c r="M1" s="120"/>
      <c r="N1" s="120"/>
      <c r="O1" s="120"/>
      <c r="P1" s="120"/>
      <c r="Q1" s="120"/>
      <c r="R1" s="120"/>
      <c r="S1" s="120"/>
      <c r="T1" s="120"/>
      <c r="U1" s="120"/>
      <c r="V1" s="120"/>
      <c r="W1" s="120"/>
    </row>
    <row r="2" spans="1:24">
      <c r="A2" s="233" t="s">
        <v>528</v>
      </c>
      <c r="B2" s="233"/>
      <c r="C2" s="233"/>
      <c r="D2" s="233"/>
      <c r="E2" s="233"/>
      <c r="F2" s="234" t="s">
        <v>529</v>
      </c>
      <c r="G2" s="234"/>
      <c r="H2" s="234"/>
      <c r="I2" s="234"/>
      <c r="J2" s="234"/>
      <c r="K2" s="234"/>
      <c r="L2" s="234"/>
      <c r="M2" s="234"/>
      <c r="N2" s="234"/>
      <c r="O2" s="233" t="s">
        <v>530</v>
      </c>
      <c r="P2" s="233"/>
      <c r="Q2" s="233"/>
      <c r="R2" s="233"/>
      <c r="S2" s="234" t="s">
        <v>531</v>
      </c>
      <c r="T2" s="234"/>
      <c r="U2" s="234"/>
      <c r="V2" s="234"/>
      <c r="W2" s="234"/>
      <c r="X2" s="121"/>
    </row>
    <row r="3" spans="1:24" ht="33">
      <c r="A3" s="128" t="s">
        <v>532</v>
      </c>
      <c r="B3" s="128" t="s">
        <v>533</v>
      </c>
      <c r="C3" s="128" t="s">
        <v>534</v>
      </c>
      <c r="D3" s="128" t="s">
        <v>535</v>
      </c>
      <c r="E3" s="128" t="s">
        <v>536</v>
      </c>
      <c r="F3" s="129" t="s">
        <v>537</v>
      </c>
      <c r="G3" s="129" t="s">
        <v>538</v>
      </c>
      <c r="H3" s="129" t="s">
        <v>539</v>
      </c>
      <c r="I3" s="129" t="s">
        <v>540</v>
      </c>
      <c r="J3" s="129" t="s">
        <v>541</v>
      </c>
      <c r="K3" s="129" t="s">
        <v>542</v>
      </c>
      <c r="L3" s="129" t="s">
        <v>543</v>
      </c>
      <c r="M3" s="129" t="s">
        <v>544</v>
      </c>
      <c r="N3" s="129" t="s">
        <v>545</v>
      </c>
      <c r="O3" s="128" t="s">
        <v>546</v>
      </c>
      <c r="P3" s="128" t="s">
        <v>547</v>
      </c>
      <c r="Q3" s="128" t="s">
        <v>548</v>
      </c>
      <c r="R3" s="128" t="s">
        <v>549</v>
      </c>
      <c r="S3" s="129" t="s">
        <v>550</v>
      </c>
      <c r="T3" s="129" t="s">
        <v>551</v>
      </c>
      <c r="U3" s="129" t="s">
        <v>552</v>
      </c>
      <c r="V3" s="129" t="s">
        <v>553</v>
      </c>
      <c r="W3" s="129" t="s">
        <v>554</v>
      </c>
      <c r="X3" s="121"/>
    </row>
    <row r="4" spans="1:24" ht="130.5" customHeight="1">
      <c r="A4" s="122" t="s">
        <v>555</v>
      </c>
      <c r="B4" s="122" t="s">
        <v>556</v>
      </c>
      <c r="C4" s="122" t="s">
        <v>557</v>
      </c>
      <c r="D4" s="122" t="s">
        <v>558</v>
      </c>
      <c r="E4" s="122" t="s">
        <v>559</v>
      </c>
      <c r="F4" s="122" t="s">
        <v>560</v>
      </c>
      <c r="G4" s="122" t="s">
        <v>561</v>
      </c>
      <c r="H4" s="122" t="s">
        <v>562</v>
      </c>
      <c r="I4" s="122" t="s">
        <v>563</v>
      </c>
      <c r="J4" s="122" t="s">
        <v>564</v>
      </c>
      <c r="K4" s="122" t="s">
        <v>565</v>
      </c>
      <c r="L4" s="122" t="s">
        <v>566</v>
      </c>
      <c r="M4" s="122" t="s">
        <v>567</v>
      </c>
      <c r="N4" s="122" t="s">
        <v>562</v>
      </c>
      <c r="O4" s="122" t="s">
        <v>568</v>
      </c>
      <c r="P4" s="122" t="s">
        <v>569</v>
      </c>
      <c r="Q4" s="122" t="s">
        <v>570</v>
      </c>
      <c r="R4" s="122" t="s">
        <v>571</v>
      </c>
      <c r="S4" s="122" t="s">
        <v>572</v>
      </c>
      <c r="T4" s="122" t="s">
        <v>573</v>
      </c>
      <c r="U4" s="122" t="s">
        <v>574</v>
      </c>
      <c r="V4" s="122" t="s">
        <v>575</v>
      </c>
      <c r="W4" s="122" t="s">
        <v>576</v>
      </c>
      <c r="X4" s="121"/>
    </row>
    <row r="5" spans="1:24">
      <c r="A5" s="123"/>
      <c r="B5" s="124"/>
      <c r="C5" s="124"/>
      <c r="D5" s="124"/>
      <c r="E5" s="124"/>
      <c r="F5" s="125"/>
      <c r="G5" s="125"/>
      <c r="H5" s="125"/>
      <c r="I5" s="125"/>
      <c r="J5" s="125"/>
      <c r="K5" s="125"/>
      <c r="L5" s="125"/>
      <c r="M5" s="125"/>
      <c r="N5" s="125"/>
      <c r="O5" s="125"/>
      <c r="P5" s="125"/>
      <c r="Q5" s="125"/>
      <c r="R5" s="125"/>
      <c r="S5" s="125"/>
      <c r="T5" s="124"/>
      <c r="U5" s="124"/>
      <c r="V5" s="124"/>
      <c r="W5" s="124"/>
      <c r="X5" s="124"/>
    </row>
    <row r="6" spans="1:24">
      <c r="A6" s="126"/>
      <c r="B6" s="126"/>
      <c r="C6" s="126"/>
      <c r="D6" s="126"/>
      <c r="E6" s="126"/>
      <c r="F6" s="127"/>
      <c r="G6" s="127"/>
      <c r="H6" s="127"/>
      <c r="I6" s="127"/>
      <c r="J6" s="127"/>
      <c r="K6" s="127"/>
      <c r="L6" s="127"/>
      <c r="M6" s="127"/>
      <c r="N6" s="127"/>
      <c r="O6" s="127"/>
      <c r="P6" s="127"/>
      <c r="Q6" s="127"/>
      <c r="R6" s="127"/>
      <c r="S6" s="127"/>
      <c r="T6" s="124"/>
      <c r="U6" s="124"/>
      <c r="V6" s="124"/>
      <c r="W6" s="124"/>
      <c r="X6" s="124"/>
    </row>
    <row r="7" spans="1:24">
      <c r="A7" s="126"/>
      <c r="B7" s="126"/>
      <c r="C7" s="126"/>
      <c r="D7" s="126"/>
      <c r="E7" s="126"/>
      <c r="F7" s="127"/>
      <c r="G7" s="127"/>
      <c r="H7" s="127"/>
      <c r="I7" s="127"/>
      <c r="J7" s="127"/>
      <c r="K7" s="127"/>
      <c r="L7" s="127"/>
      <c r="M7" s="127"/>
      <c r="N7" s="127"/>
      <c r="O7" s="127"/>
      <c r="P7" s="127"/>
      <c r="Q7" s="127"/>
      <c r="R7" s="127"/>
      <c r="S7" s="127"/>
      <c r="T7" s="124"/>
      <c r="U7" s="124"/>
      <c r="V7" s="124"/>
      <c r="W7" s="124"/>
      <c r="X7" s="124"/>
    </row>
    <row r="8" spans="1:24">
      <c r="A8" s="126"/>
      <c r="B8" s="126"/>
      <c r="C8" s="126"/>
      <c r="D8" s="126"/>
      <c r="E8" s="126"/>
      <c r="F8" s="127"/>
      <c r="G8" s="127"/>
      <c r="H8" s="127"/>
      <c r="I8" s="127"/>
      <c r="J8" s="127"/>
      <c r="K8" s="127"/>
      <c r="L8" s="127"/>
      <c r="M8" s="127"/>
      <c r="N8" s="127"/>
      <c r="O8" s="127"/>
      <c r="P8" s="127"/>
      <c r="Q8" s="127"/>
      <c r="R8" s="127"/>
      <c r="S8" s="127"/>
      <c r="T8" s="124"/>
      <c r="U8" s="124"/>
      <c r="V8" s="124"/>
      <c r="W8" s="124"/>
      <c r="X8" s="124"/>
    </row>
    <row r="9" spans="1:24">
      <c r="A9" s="124"/>
      <c r="B9" s="124"/>
      <c r="C9" s="124"/>
      <c r="D9" s="124"/>
      <c r="E9" s="124"/>
      <c r="F9" s="125"/>
      <c r="G9" s="125"/>
      <c r="H9" s="125"/>
      <c r="I9" s="125"/>
      <c r="J9" s="125"/>
      <c r="K9" s="125"/>
      <c r="L9" s="125"/>
      <c r="M9" s="125"/>
      <c r="N9" s="125"/>
      <c r="O9" s="125"/>
      <c r="P9" s="125"/>
      <c r="Q9" s="125"/>
      <c r="R9" s="125"/>
      <c r="S9" s="125"/>
      <c r="T9" s="124"/>
      <c r="U9" s="124"/>
      <c r="V9" s="124"/>
      <c r="W9" s="124"/>
      <c r="X9" s="124"/>
    </row>
    <row r="10" spans="1:24">
      <c r="A10" s="124"/>
      <c r="B10" s="124"/>
      <c r="C10" s="124"/>
      <c r="D10" s="124"/>
      <c r="E10" s="124"/>
      <c r="F10" s="125"/>
      <c r="G10" s="125"/>
      <c r="H10" s="125"/>
      <c r="I10" s="125"/>
      <c r="J10" s="125"/>
      <c r="K10" s="125"/>
      <c r="L10" s="125"/>
      <c r="M10" s="125"/>
      <c r="N10" s="125"/>
      <c r="O10" s="125"/>
      <c r="P10" s="125"/>
      <c r="Q10" s="125"/>
      <c r="R10" s="125"/>
      <c r="S10" s="125"/>
      <c r="T10" s="124"/>
      <c r="U10" s="124"/>
      <c r="V10" s="124"/>
      <c r="W10" s="124"/>
      <c r="X10" s="124"/>
    </row>
    <row r="11" spans="1:24">
      <c r="A11" s="124"/>
      <c r="B11" s="124"/>
      <c r="C11" s="124"/>
      <c r="D11" s="124"/>
      <c r="E11" s="124"/>
      <c r="F11" s="125"/>
      <c r="G11" s="125"/>
      <c r="H11" s="125"/>
      <c r="I11" s="125"/>
      <c r="J11" s="125"/>
      <c r="K11" s="125"/>
      <c r="L11" s="125"/>
      <c r="M11" s="125"/>
      <c r="N11" s="125"/>
      <c r="O11" s="125"/>
      <c r="P11" s="125"/>
      <c r="Q11" s="125"/>
      <c r="R11" s="125"/>
      <c r="S11" s="125"/>
      <c r="T11" s="124"/>
      <c r="U11" s="124"/>
      <c r="V11" s="124"/>
      <c r="W11" s="124"/>
      <c r="X11" s="124"/>
    </row>
    <row r="12" spans="1:24">
      <c r="A12" s="124"/>
      <c r="B12" s="124"/>
      <c r="C12" s="124"/>
      <c r="D12" s="124"/>
      <c r="E12" s="124"/>
      <c r="F12" s="125"/>
      <c r="G12" s="125"/>
      <c r="H12" s="125"/>
      <c r="I12" s="125"/>
      <c r="J12" s="125"/>
      <c r="K12" s="125"/>
      <c r="L12" s="125"/>
      <c r="M12" s="125"/>
      <c r="N12" s="125"/>
      <c r="O12" s="125"/>
      <c r="P12" s="125"/>
      <c r="Q12" s="125"/>
      <c r="R12" s="125"/>
      <c r="S12" s="125"/>
      <c r="T12" s="124"/>
      <c r="U12" s="124"/>
      <c r="V12" s="124"/>
      <c r="W12" s="124"/>
      <c r="X12" s="124"/>
    </row>
    <row r="13" spans="1:24">
      <c r="A13" s="124"/>
      <c r="B13" s="124"/>
      <c r="C13" s="124"/>
      <c r="D13" s="124"/>
      <c r="E13" s="124"/>
      <c r="F13" s="125"/>
      <c r="G13" s="125"/>
      <c r="H13" s="125"/>
      <c r="I13" s="125"/>
      <c r="J13" s="125"/>
      <c r="K13" s="125"/>
      <c r="L13" s="125"/>
      <c r="M13" s="125"/>
      <c r="N13" s="125"/>
      <c r="O13" s="125"/>
      <c r="P13" s="125"/>
      <c r="Q13" s="125"/>
      <c r="R13" s="125"/>
      <c r="S13" s="125"/>
      <c r="T13" s="124"/>
      <c r="U13" s="124"/>
      <c r="V13" s="124"/>
      <c r="W13" s="124"/>
      <c r="X13" s="124"/>
    </row>
    <row r="14" spans="1:24">
      <c r="A14" s="124"/>
      <c r="B14" s="124"/>
      <c r="C14" s="124"/>
      <c r="D14" s="124"/>
      <c r="E14" s="124"/>
      <c r="F14" s="125"/>
      <c r="G14" s="125"/>
      <c r="H14" s="125"/>
      <c r="I14" s="125"/>
      <c r="J14" s="125"/>
      <c r="K14" s="125"/>
      <c r="L14" s="125"/>
      <c r="M14" s="125"/>
      <c r="N14" s="125"/>
      <c r="O14" s="125"/>
      <c r="P14" s="125"/>
      <c r="Q14" s="125"/>
      <c r="R14" s="125"/>
      <c r="S14" s="125"/>
      <c r="T14" s="124"/>
      <c r="U14" s="124"/>
      <c r="V14" s="124"/>
      <c r="W14" s="124"/>
      <c r="X14" s="124"/>
    </row>
    <row r="15" spans="1:24">
      <c r="A15" s="124"/>
      <c r="B15" s="124"/>
      <c r="C15" s="124"/>
      <c r="D15" s="124"/>
      <c r="E15" s="124"/>
      <c r="F15" s="125"/>
      <c r="G15" s="125"/>
      <c r="H15" s="125"/>
      <c r="I15" s="125"/>
      <c r="J15" s="125"/>
      <c r="K15" s="125"/>
      <c r="L15" s="125"/>
      <c r="M15" s="125"/>
      <c r="N15" s="125"/>
      <c r="O15" s="125"/>
      <c r="P15" s="125"/>
      <c r="Q15" s="125"/>
      <c r="R15" s="125"/>
      <c r="S15" s="125"/>
      <c r="T15" s="124"/>
      <c r="U15" s="124"/>
      <c r="V15" s="124"/>
      <c r="W15" s="124"/>
      <c r="X15" s="124"/>
    </row>
    <row r="16" spans="1:24">
      <c r="A16" s="124"/>
      <c r="B16" s="124"/>
      <c r="C16" s="124"/>
      <c r="D16" s="124"/>
      <c r="E16" s="124"/>
      <c r="F16" s="125"/>
      <c r="G16" s="125"/>
      <c r="H16" s="125"/>
      <c r="I16" s="125"/>
      <c r="J16" s="125"/>
      <c r="K16" s="125"/>
      <c r="L16" s="125"/>
      <c r="M16" s="125"/>
      <c r="N16" s="125"/>
      <c r="O16" s="125"/>
      <c r="P16" s="125"/>
      <c r="Q16" s="125"/>
      <c r="R16" s="125"/>
      <c r="S16" s="125"/>
      <c r="T16" s="124"/>
      <c r="U16" s="124"/>
      <c r="V16" s="124"/>
      <c r="W16" s="124"/>
      <c r="X16" s="124"/>
    </row>
    <row r="17" spans="1:24">
      <c r="A17" s="124"/>
      <c r="B17" s="124"/>
      <c r="C17" s="124"/>
      <c r="D17" s="124"/>
      <c r="E17" s="124"/>
      <c r="F17" s="125"/>
      <c r="G17" s="125"/>
      <c r="H17" s="125"/>
      <c r="I17" s="125"/>
      <c r="J17" s="125"/>
      <c r="K17" s="125"/>
      <c r="L17" s="125"/>
      <c r="M17" s="125"/>
      <c r="N17" s="125"/>
      <c r="O17" s="125"/>
      <c r="P17" s="125"/>
      <c r="Q17" s="125"/>
      <c r="R17" s="125"/>
      <c r="S17" s="125"/>
      <c r="T17" s="124"/>
      <c r="U17" s="124"/>
      <c r="V17" s="124"/>
      <c r="W17" s="124"/>
      <c r="X17" s="124"/>
    </row>
    <row r="18" spans="1:24">
      <c r="A18" s="124"/>
      <c r="B18" s="124"/>
      <c r="C18" s="124"/>
      <c r="D18" s="124"/>
      <c r="E18" s="124"/>
      <c r="F18" s="125"/>
      <c r="G18" s="125"/>
      <c r="H18" s="125"/>
      <c r="I18" s="125"/>
      <c r="J18" s="125"/>
      <c r="K18" s="125"/>
      <c r="L18" s="125"/>
      <c r="M18" s="125"/>
      <c r="N18" s="125"/>
      <c r="O18" s="125"/>
      <c r="P18" s="125"/>
      <c r="Q18" s="125"/>
      <c r="R18" s="125"/>
      <c r="S18" s="125"/>
      <c r="T18" s="124"/>
      <c r="U18" s="124"/>
      <c r="V18" s="124"/>
      <c r="W18" s="124"/>
      <c r="X18" s="124"/>
    </row>
    <row r="19" spans="1:24">
      <c r="A19" s="124"/>
      <c r="B19" s="124"/>
      <c r="C19" s="124"/>
      <c r="D19" s="124"/>
      <c r="E19" s="124"/>
      <c r="F19" s="125"/>
      <c r="G19" s="125"/>
      <c r="H19" s="125"/>
      <c r="I19" s="125"/>
      <c r="J19" s="125"/>
      <c r="K19" s="125"/>
      <c r="L19" s="125"/>
      <c r="M19" s="125"/>
      <c r="N19" s="125"/>
      <c r="O19" s="125"/>
      <c r="P19" s="125"/>
      <c r="Q19" s="125"/>
      <c r="R19" s="125"/>
      <c r="S19" s="125"/>
      <c r="T19" s="124"/>
      <c r="U19" s="124"/>
      <c r="V19" s="124"/>
      <c r="W19" s="124"/>
      <c r="X19" s="124"/>
    </row>
    <row r="20" spans="1:24">
      <c r="A20" s="124"/>
      <c r="B20" s="124"/>
      <c r="C20" s="124"/>
      <c r="D20" s="124"/>
      <c r="E20" s="124"/>
      <c r="F20" s="125"/>
      <c r="G20" s="125"/>
      <c r="H20" s="125"/>
      <c r="I20" s="125"/>
      <c r="J20" s="125"/>
      <c r="K20" s="125"/>
      <c r="L20" s="125"/>
      <c r="M20" s="125"/>
      <c r="N20" s="125"/>
      <c r="O20" s="125"/>
      <c r="P20" s="125"/>
      <c r="Q20" s="125"/>
      <c r="R20" s="125"/>
      <c r="S20" s="125"/>
      <c r="T20" s="124"/>
      <c r="U20" s="124"/>
      <c r="V20" s="124"/>
      <c r="W20" s="124"/>
      <c r="X20" s="124"/>
    </row>
    <row r="21" spans="1:24">
      <c r="A21" s="124"/>
      <c r="B21" s="124"/>
      <c r="C21" s="124"/>
      <c r="D21" s="124"/>
      <c r="E21" s="124"/>
      <c r="F21" s="125"/>
      <c r="G21" s="125"/>
      <c r="H21" s="125"/>
      <c r="I21" s="125"/>
      <c r="J21" s="125"/>
      <c r="K21" s="125"/>
      <c r="L21" s="125"/>
      <c r="M21" s="125"/>
      <c r="N21" s="125"/>
      <c r="O21" s="125"/>
      <c r="P21" s="125"/>
      <c r="Q21" s="125"/>
      <c r="R21" s="125"/>
      <c r="S21" s="125"/>
      <c r="T21" s="124"/>
      <c r="U21" s="124"/>
      <c r="V21" s="124"/>
      <c r="W21" s="124"/>
      <c r="X21" s="124"/>
    </row>
    <row r="22" spans="1:24">
      <c r="A22" s="124"/>
      <c r="B22" s="124"/>
      <c r="C22" s="124"/>
      <c r="D22" s="124"/>
      <c r="E22" s="124"/>
      <c r="F22" s="125"/>
      <c r="G22" s="125"/>
      <c r="H22" s="125"/>
      <c r="I22" s="125"/>
      <c r="J22" s="125"/>
      <c r="K22" s="125"/>
      <c r="L22" s="125"/>
      <c r="M22" s="125"/>
      <c r="N22" s="125"/>
      <c r="O22" s="125"/>
      <c r="P22" s="125"/>
      <c r="Q22" s="125"/>
      <c r="R22" s="125"/>
      <c r="S22" s="125"/>
      <c r="T22" s="124"/>
      <c r="U22" s="124"/>
      <c r="V22" s="124"/>
      <c r="W22" s="124"/>
      <c r="X22" s="124"/>
    </row>
    <row r="23" spans="1:24">
      <c r="A23" s="124"/>
      <c r="B23" s="124"/>
      <c r="C23" s="124"/>
      <c r="D23" s="124"/>
      <c r="E23" s="124"/>
      <c r="F23" s="125"/>
      <c r="G23" s="125"/>
      <c r="H23" s="125"/>
      <c r="I23" s="125"/>
      <c r="J23" s="125"/>
      <c r="K23" s="125"/>
      <c r="L23" s="125"/>
      <c r="M23" s="125"/>
      <c r="N23" s="125"/>
      <c r="O23" s="125"/>
      <c r="P23" s="125"/>
      <c r="Q23" s="125"/>
      <c r="R23" s="125"/>
      <c r="S23" s="125"/>
      <c r="T23" s="124"/>
      <c r="U23" s="124"/>
      <c r="V23" s="124"/>
      <c r="W23" s="124"/>
      <c r="X23" s="124"/>
    </row>
    <row r="24" spans="1:24">
      <c r="A24" s="124"/>
      <c r="B24" s="124"/>
      <c r="C24" s="124"/>
      <c r="D24" s="124"/>
      <c r="E24" s="124"/>
      <c r="F24" s="125"/>
      <c r="G24" s="125"/>
      <c r="H24" s="125"/>
      <c r="I24" s="125"/>
      <c r="J24" s="125"/>
      <c r="K24" s="125"/>
      <c r="L24" s="125"/>
      <c r="M24" s="125"/>
      <c r="N24" s="125"/>
      <c r="O24" s="125"/>
      <c r="P24" s="125"/>
      <c r="Q24" s="125"/>
      <c r="R24" s="125"/>
      <c r="S24" s="125"/>
      <c r="T24" s="124"/>
      <c r="U24" s="124"/>
      <c r="V24" s="124"/>
      <c r="W24" s="124"/>
      <c r="X24" s="124"/>
    </row>
    <row r="25" spans="1:24">
      <c r="A25" s="124"/>
      <c r="B25" s="124"/>
      <c r="C25" s="124"/>
      <c r="D25" s="124"/>
      <c r="E25" s="124"/>
      <c r="F25" s="125"/>
      <c r="G25" s="125"/>
      <c r="H25" s="125"/>
      <c r="I25" s="125"/>
      <c r="J25" s="125"/>
      <c r="K25" s="125"/>
      <c r="L25" s="125"/>
      <c r="M25" s="125"/>
      <c r="N25" s="125"/>
      <c r="O25" s="125"/>
      <c r="P25" s="125"/>
      <c r="Q25" s="125"/>
      <c r="R25" s="125"/>
      <c r="S25" s="125"/>
      <c r="T25" s="124"/>
      <c r="U25" s="124"/>
      <c r="V25" s="124"/>
      <c r="W25" s="124"/>
      <c r="X25" s="124"/>
    </row>
    <row r="26" spans="1:24">
      <c r="A26" s="124"/>
      <c r="B26" s="124"/>
      <c r="C26" s="124"/>
      <c r="D26" s="124"/>
      <c r="E26" s="124"/>
      <c r="F26" s="125"/>
      <c r="G26" s="125"/>
      <c r="H26" s="125"/>
      <c r="I26" s="125"/>
      <c r="J26" s="125"/>
      <c r="K26" s="125"/>
      <c r="L26" s="125"/>
      <c r="M26" s="125"/>
      <c r="N26" s="125"/>
      <c r="O26" s="125"/>
      <c r="P26" s="125"/>
      <c r="Q26" s="125"/>
      <c r="R26" s="125"/>
      <c r="S26" s="125"/>
      <c r="T26" s="124"/>
      <c r="U26" s="124"/>
      <c r="V26" s="124"/>
      <c r="W26" s="124"/>
      <c r="X26" s="124"/>
    </row>
    <row r="27" spans="1:24">
      <c r="A27" s="124"/>
      <c r="B27" s="124"/>
      <c r="C27" s="124"/>
      <c r="D27" s="124"/>
      <c r="E27" s="124"/>
      <c r="F27" s="125"/>
      <c r="G27" s="125"/>
      <c r="H27" s="125"/>
      <c r="I27" s="125"/>
      <c r="J27" s="125"/>
      <c r="K27" s="125"/>
      <c r="L27" s="125"/>
      <c r="M27" s="125"/>
      <c r="N27" s="125"/>
      <c r="O27" s="125"/>
      <c r="P27" s="125"/>
      <c r="Q27" s="125"/>
      <c r="R27" s="125"/>
      <c r="S27" s="125"/>
      <c r="T27" s="124"/>
      <c r="U27" s="124"/>
      <c r="V27" s="124"/>
      <c r="W27" s="124"/>
      <c r="X27" s="124"/>
    </row>
    <row r="28" spans="1:24">
      <c r="A28" s="124"/>
      <c r="B28" s="124"/>
      <c r="C28" s="124"/>
      <c r="D28" s="124"/>
      <c r="E28" s="124"/>
      <c r="F28" s="125"/>
      <c r="G28" s="125"/>
      <c r="H28" s="125"/>
      <c r="I28" s="125"/>
      <c r="J28" s="125"/>
      <c r="K28" s="125"/>
      <c r="L28" s="125"/>
      <c r="M28" s="125"/>
      <c r="N28" s="125"/>
      <c r="O28" s="125"/>
      <c r="P28" s="125"/>
      <c r="Q28" s="125"/>
      <c r="R28" s="125"/>
      <c r="S28" s="125"/>
      <c r="T28" s="124"/>
      <c r="U28" s="124"/>
      <c r="V28" s="124"/>
      <c r="W28" s="124"/>
      <c r="X28" s="124"/>
    </row>
    <row r="29" spans="1:24">
      <c r="A29" s="124"/>
      <c r="B29" s="124"/>
      <c r="C29" s="124"/>
      <c r="D29" s="124"/>
      <c r="E29" s="124"/>
      <c r="F29" s="125"/>
      <c r="G29" s="125"/>
      <c r="H29" s="125"/>
      <c r="I29" s="125"/>
      <c r="J29" s="125"/>
      <c r="K29" s="125"/>
      <c r="L29" s="125"/>
      <c r="M29" s="125"/>
      <c r="N29" s="125"/>
      <c r="O29" s="125"/>
      <c r="P29" s="125"/>
      <c r="Q29" s="125"/>
      <c r="R29" s="125"/>
      <c r="S29" s="125"/>
      <c r="T29" s="124"/>
      <c r="U29" s="124"/>
      <c r="V29" s="124"/>
      <c r="W29" s="124"/>
      <c r="X29" s="124"/>
    </row>
    <row r="30" spans="1:24">
      <c r="A30" s="124"/>
      <c r="B30" s="124"/>
      <c r="C30" s="124"/>
      <c r="D30" s="124"/>
      <c r="E30" s="124"/>
      <c r="F30" s="125"/>
      <c r="G30" s="125"/>
      <c r="H30" s="125"/>
      <c r="I30" s="125"/>
      <c r="J30" s="125"/>
      <c r="K30" s="125"/>
      <c r="L30" s="125"/>
      <c r="M30" s="125"/>
      <c r="N30" s="125"/>
      <c r="O30" s="125"/>
      <c r="P30" s="125"/>
      <c r="Q30" s="125"/>
      <c r="R30" s="125"/>
      <c r="S30" s="125"/>
      <c r="T30" s="124"/>
      <c r="U30" s="124"/>
      <c r="V30" s="124"/>
      <c r="W30" s="124"/>
      <c r="X30" s="124"/>
    </row>
    <row r="31" spans="1:24">
      <c r="A31" s="124"/>
      <c r="B31" s="124"/>
      <c r="C31" s="124"/>
      <c r="D31" s="124"/>
      <c r="E31" s="124"/>
      <c r="F31" s="125"/>
      <c r="G31" s="125"/>
      <c r="H31" s="125"/>
      <c r="I31" s="125"/>
      <c r="J31" s="125"/>
      <c r="K31" s="125"/>
      <c r="L31" s="125"/>
      <c r="M31" s="125"/>
      <c r="N31" s="125"/>
      <c r="O31" s="125"/>
      <c r="P31" s="125"/>
      <c r="Q31" s="125"/>
      <c r="R31" s="125"/>
      <c r="S31" s="125"/>
      <c r="T31" s="124"/>
      <c r="U31" s="124"/>
      <c r="V31" s="124"/>
      <c r="W31" s="124"/>
      <c r="X31" s="124"/>
    </row>
    <row r="32" spans="1:24">
      <c r="A32" s="124"/>
      <c r="B32" s="124"/>
      <c r="C32" s="124"/>
      <c r="D32" s="124"/>
      <c r="E32" s="124"/>
      <c r="F32" s="125"/>
      <c r="G32" s="125"/>
      <c r="H32" s="125"/>
      <c r="I32" s="125"/>
      <c r="J32" s="125"/>
      <c r="K32" s="125"/>
      <c r="L32" s="125"/>
      <c r="M32" s="125"/>
      <c r="N32" s="125"/>
      <c r="O32" s="125"/>
      <c r="P32" s="125"/>
      <c r="Q32" s="125"/>
      <c r="R32" s="125"/>
      <c r="S32" s="125"/>
      <c r="T32" s="124"/>
      <c r="U32" s="124"/>
      <c r="V32" s="124"/>
      <c r="W32" s="124"/>
      <c r="X32" s="124"/>
    </row>
    <row r="33" spans="1:24">
      <c r="A33" s="124"/>
      <c r="B33" s="124"/>
      <c r="C33" s="124"/>
      <c r="D33" s="124"/>
      <c r="E33" s="124"/>
      <c r="F33" s="125"/>
      <c r="G33" s="125"/>
      <c r="H33" s="125"/>
      <c r="I33" s="125"/>
      <c r="J33" s="125"/>
      <c r="K33" s="125"/>
      <c r="L33" s="125"/>
      <c r="M33" s="125"/>
      <c r="N33" s="125"/>
      <c r="O33" s="125"/>
      <c r="P33" s="125"/>
      <c r="Q33" s="125"/>
      <c r="R33" s="125"/>
      <c r="S33" s="125"/>
      <c r="T33" s="124"/>
      <c r="U33" s="124"/>
      <c r="V33" s="124"/>
      <c r="W33" s="124"/>
      <c r="X33" s="124"/>
    </row>
    <row r="34" spans="1:24">
      <c r="A34" s="124"/>
      <c r="B34" s="124"/>
      <c r="C34" s="124"/>
      <c r="D34" s="124"/>
      <c r="E34" s="124"/>
      <c r="F34" s="125"/>
      <c r="G34" s="125"/>
      <c r="H34" s="125"/>
      <c r="I34" s="125"/>
      <c r="J34" s="125"/>
      <c r="K34" s="125"/>
      <c r="L34" s="125"/>
      <c r="M34" s="125"/>
      <c r="N34" s="125"/>
      <c r="O34" s="125"/>
      <c r="P34" s="125"/>
      <c r="Q34" s="125"/>
      <c r="R34" s="125"/>
      <c r="S34" s="125"/>
      <c r="T34" s="124"/>
      <c r="U34" s="124"/>
      <c r="V34" s="124"/>
      <c r="W34" s="124"/>
      <c r="X34" s="124"/>
    </row>
    <row r="35" spans="1:24">
      <c r="A35" s="124"/>
      <c r="B35" s="124"/>
      <c r="C35" s="124"/>
      <c r="D35" s="124"/>
      <c r="E35" s="124"/>
      <c r="F35" s="125"/>
      <c r="G35" s="125"/>
      <c r="H35" s="125"/>
      <c r="I35" s="125"/>
      <c r="J35" s="125"/>
      <c r="K35" s="125"/>
      <c r="L35" s="125"/>
      <c r="M35" s="125"/>
      <c r="N35" s="125"/>
      <c r="O35" s="125"/>
      <c r="P35" s="125"/>
      <c r="Q35" s="125"/>
      <c r="R35" s="125"/>
      <c r="S35" s="125"/>
      <c r="T35" s="124"/>
      <c r="U35" s="124"/>
      <c r="V35" s="124"/>
      <c r="W35" s="124"/>
      <c r="X35" s="124"/>
    </row>
    <row r="36" spans="1:24">
      <c r="A36" s="124"/>
      <c r="B36" s="124"/>
      <c r="C36" s="124"/>
      <c r="D36" s="124"/>
      <c r="E36" s="124"/>
      <c r="F36" s="125"/>
      <c r="G36" s="125"/>
      <c r="H36" s="125"/>
      <c r="I36" s="125"/>
      <c r="J36" s="125"/>
      <c r="K36" s="125"/>
      <c r="L36" s="125"/>
      <c r="M36" s="125"/>
      <c r="N36" s="125"/>
      <c r="O36" s="125"/>
      <c r="P36" s="125"/>
      <c r="Q36" s="125"/>
      <c r="R36" s="125"/>
      <c r="S36" s="125"/>
      <c r="T36" s="124"/>
      <c r="U36" s="124"/>
      <c r="V36" s="124"/>
      <c r="W36" s="124"/>
      <c r="X36" s="124"/>
    </row>
    <row r="37" spans="1:24">
      <c r="A37" s="124"/>
      <c r="B37" s="124"/>
      <c r="C37" s="124"/>
      <c r="D37" s="124"/>
      <c r="E37" s="124"/>
      <c r="F37" s="125"/>
      <c r="G37" s="125"/>
      <c r="H37" s="125"/>
      <c r="I37" s="125"/>
      <c r="J37" s="125"/>
      <c r="K37" s="125"/>
      <c r="L37" s="125"/>
      <c r="M37" s="125"/>
      <c r="N37" s="125"/>
      <c r="O37" s="125"/>
      <c r="P37" s="125"/>
      <c r="Q37" s="125"/>
      <c r="R37" s="125"/>
      <c r="S37" s="125"/>
      <c r="T37" s="124"/>
      <c r="U37" s="124"/>
      <c r="V37" s="124"/>
      <c r="W37" s="124"/>
      <c r="X37" s="124"/>
    </row>
    <row r="38" spans="1:24">
      <c r="A38" s="124"/>
      <c r="B38" s="124"/>
      <c r="C38" s="124"/>
      <c r="D38" s="124"/>
      <c r="E38" s="124"/>
      <c r="F38" s="125"/>
      <c r="G38" s="125"/>
      <c r="H38" s="125"/>
      <c r="I38" s="125"/>
      <c r="J38" s="125"/>
      <c r="K38" s="125"/>
      <c r="L38" s="125"/>
      <c r="M38" s="125"/>
      <c r="N38" s="125"/>
      <c r="O38" s="125"/>
      <c r="P38" s="125"/>
      <c r="Q38" s="125"/>
      <c r="R38" s="125"/>
      <c r="S38" s="125"/>
      <c r="T38" s="124"/>
      <c r="U38" s="124"/>
      <c r="V38" s="124"/>
      <c r="W38" s="124"/>
      <c r="X38" s="124"/>
    </row>
    <row r="39" spans="1:24">
      <c r="A39" s="124"/>
      <c r="B39" s="124"/>
      <c r="C39" s="124"/>
      <c r="D39" s="124"/>
      <c r="E39" s="124"/>
      <c r="F39" s="125"/>
      <c r="G39" s="125"/>
      <c r="H39" s="125"/>
      <c r="I39" s="125"/>
      <c r="J39" s="125"/>
      <c r="K39" s="125"/>
      <c r="L39" s="125"/>
      <c r="M39" s="125"/>
      <c r="N39" s="125"/>
      <c r="O39" s="125"/>
      <c r="P39" s="125"/>
      <c r="Q39" s="125"/>
      <c r="R39" s="125"/>
      <c r="S39" s="125"/>
      <c r="T39" s="124"/>
      <c r="U39" s="124"/>
      <c r="V39" s="124"/>
      <c r="W39" s="124"/>
      <c r="X39" s="124"/>
    </row>
    <row r="40" spans="1:24">
      <c r="A40" s="124"/>
      <c r="B40" s="124"/>
      <c r="C40" s="124"/>
      <c r="D40" s="124"/>
      <c r="E40" s="124"/>
      <c r="F40" s="125"/>
      <c r="G40" s="125"/>
      <c r="H40" s="125"/>
      <c r="I40" s="125"/>
      <c r="J40" s="125"/>
      <c r="K40" s="125"/>
      <c r="L40" s="125"/>
      <c r="M40" s="125"/>
      <c r="N40" s="125"/>
      <c r="O40" s="125"/>
      <c r="P40" s="125"/>
      <c r="Q40" s="125"/>
      <c r="R40" s="125"/>
      <c r="S40" s="125"/>
      <c r="T40" s="124"/>
      <c r="U40" s="124"/>
      <c r="V40" s="124"/>
      <c r="W40" s="124"/>
      <c r="X40" s="124"/>
    </row>
    <row r="41" spans="1:24">
      <c r="A41" s="124"/>
      <c r="B41" s="124"/>
      <c r="C41" s="124"/>
      <c r="D41" s="124"/>
      <c r="E41" s="124"/>
      <c r="F41" s="125"/>
      <c r="G41" s="125"/>
      <c r="H41" s="125"/>
      <c r="I41" s="125"/>
      <c r="J41" s="125"/>
      <c r="K41" s="125"/>
      <c r="L41" s="125"/>
      <c r="M41" s="125"/>
      <c r="N41" s="125"/>
      <c r="O41" s="125"/>
      <c r="P41" s="125"/>
      <c r="Q41" s="125"/>
      <c r="R41" s="125"/>
      <c r="S41" s="125"/>
      <c r="T41" s="124"/>
      <c r="U41" s="124"/>
      <c r="V41" s="124"/>
      <c r="W41" s="124"/>
      <c r="X41" s="124"/>
    </row>
    <row r="42" spans="1:24">
      <c r="A42" s="124"/>
      <c r="B42" s="124"/>
      <c r="C42" s="124"/>
      <c r="D42" s="124"/>
      <c r="E42" s="124"/>
      <c r="F42" s="125"/>
      <c r="G42" s="125"/>
      <c r="H42" s="125"/>
      <c r="I42" s="125"/>
      <c r="J42" s="125"/>
      <c r="K42" s="125"/>
      <c r="L42" s="125"/>
      <c r="M42" s="125"/>
      <c r="N42" s="125"/>
      <c r="O42" s="125"/>
      <c r="P42" s="125"/>
      <c r="Q42" s="125"/>
      <c r="R42" s="125"/>
      <c r="S42" s="125"/>
      <c r="T42" s="124"/>
      <c r="U42" s="124"/>
      <c r="V42" s="124"/>
      <c r="W42" s="124"/>
      <c r="X42" s="124"/>
    </row>
    <row r="43" spans="1:24">
      <c r="A43" s="124"/>
      <c r="B43" s="124"/>
      <c r="C43" s="124"/>
      <c r="D43" s="124"/>
      <c r="E43" s="124"/>
      <c r="F43" s="125"/>
      <c r="G43" s="125"/>
      <c r="H43" s="125"/>
      <c r="I43" s="125"/>
      <c r="J43" s="125"/>
      <c r="K43" s="125"/>
      <c r="L43" s="125"/>
      <c r="M43" s="125"/>
      <c r="N43" s="125"/>
      <c r="O43" s="125"/>
      <c r="P43" s="125"/>
      <c r="Q43" s="125"/>
      <c r="R43" s="125"/>
      <c r="S43" s="125"/>
      <c r="T43" s="124"/>
      <c r="U43" s="124"/>
      <c r="V43" s="124"/>
      <c r="W43" s="124"/>
      <c r="X43" s="124"/>
    </row>
    <row r="44" spans="1:24">
      <c r="A44" s="124"/>
      <c r="B44" s="124"/>
      <c r="C44" s="124"/>
      <c r="D44" s="124"/>
      <c r="E44" s="124"/>
      <c r="F44" s="125"/>
      <c r="G44" s="125"/>
      <c r="H44" s="125"/>
      <c r="I44" s="125"/>
      <c r="J44" s="125"/>
      <c r="K44" s="125"/>
      <c r="L44" s="125"/>
      <c r="M44" s="125"/>
      <c r="N44" s="125"/>
      <c r="O44" s="125"/>
      <c r="P44" s="125"/>
      <c r="Q44" s="125"/>
      <c r="R44" s="125"/>
      <c r="S44" s="125"/>
      <c r="T44" s="124"/>
      <c r="U44" s="124"/>
      <c r="V44" s="124"/>
      <c r="W44" s="124"/>
      <c r="X44" s="124"/>
    </row>
    <row r="45" spans="1:24">
      <c r="A45" s="124"/>
      <c r="B45" s="124"/>
      <c r="C45" s="124"/>
      <c r="D45" s="124"/>
      <c r="E45" s="124"/>
      <c r="F45" s="125"/>
      <c r="G45" s="125"/>
      <c r="H45" s="125"/>
      <c r="I45" s="125"/>
      <c r="J45" s="125"/>
      <c r="K45" s="125"/>
      <c r="L45" s="125"/>
      <c r="M45" s="125"/>
      <c r="N45" s="125"/>
      <c r="O45" s="125"/>
      <c r="P45" s="125"/>
      <c r="Q45" s="125"/>
      <c r="R45" s="125"/>
      <c r="S45" s="125"/>
      <c r="T45" s="124"/>
      <c r="U45" s="124"/>
      <c r="V45" s="124"/>
      <c r="W45" s="124"/>
      <c r="X45" s="124"/>
    </row>
    <row r="46" spans="1:24">
      <c r="A46" s="124"/>
      <c r="B46" s="124"/>
      <c r="C46" s="124"/>
      <c r="D46" s="124"/>
      <c r="E46" s="124"/>
      <c r="F46" s="125"/>
      <c r="G46" s="125"/>
      <c r="H46" s="125"/>
      <c r="I46" s="125"/>
      <c r="J46" s="125"/>
      <c r="K46" s="125"/>
      <c r="L46" s="125"/>
      <c r="M46" s="125"/>
      <c r="N46" s="125"/>
      <c r="O46" s="125"/>
      <c r="P46" s="125"/>
      <c r="Q46" s="125"/>
      <c r="R46" s="125"/>
      <c r="S46" s="125"/>
      <c r="T46" s="124"/>
      <c r="U46" s="124"/>
      <c r="V46" s="124"/>
      <c r="W46" s="124"/>
      <c r="X46" s="124"/>
    </row>
    <row r="47" spans="1:24">
      <c r="A47" s="124"/>
      <c r="B47" s="124"/>
      <c r="C47" s="124"/>
      <c r="D47" s="124"/>
      <c r="E47" s="124"/>
      <c r="F47" s="125"/>
      <c r="G47" s="125"/>
      <c r="H47" s="125"/>
      <c r="I47" s="125"/>
      <c r="J47" s="125"/>
      <c r="K47" s="125"/>
      <c r="L47" s="125"/>
      <c r="M47" s="125"/>
      <c r="N47" s="125"/>
      <c r="O47" s="125"/>
      <c r="P47" s="125"/>
      <c r="Q47" s="125"/>
      <c r="R47" s="125"/>
      <c r="S47" s="125"/>
      <c r="T47" s="124"/>
      <c r="U47" s="124"/>
      <c r="V47" s="124"/>
      <c r="W47" s="124"/>
      <c r="X47" s="124"/>
    </row>
    <row r="48" spans="1:24">
      <c r="A48" s="124"/>
      <c r="B48" s="124"/>
      <c r="C48" s="124"/>
      <c r="D48" s="124"/>
      <c r="E48" s="124"/>
      <c r="F48" s="125"/>
      <c r="G48" s="125"/>
      <c r="H48" s="125"/>
      <c r="I48" s="125"/>
      <c r="J48" s="125"/>
      <c r="K48" s="125"/>
      <c r="L48" s="125"/>
      <c r="M48" s="125"/>
      <c r="N48" s="125"/>
      <c r="O48" s="125"/>
      <c r="P48" s="125"/>
      <c r="Q48" s="125"/>
      <c r="R48" s="125"/>
      <c r="S48" s="125"/>
      <c r="T48" s="124"/>
      <c r="U48" s="124"/>
      <c r="V48" s="124"/>
      <c r="W48" s="124"/>
      <c r="X48" s="124"/>
    </row>
    <row r="49" spans="1:24">
      <c r="A49" s="124"/>
      <c r="B49" s="124"/>
      <c r="C49" s="124"/>
      <c r="D49" s="124"/>
      <c r="E49" s="124"/>
      <c r="F49" s="125"/>
      <c r="G49" s="125"/>
      <c r="H49" s="125"/>
      <c r="I49" s="125"/>
      <c r="J49" s="125"/>
      <c r="K49" s="125"/>
      <c r="L49" s="125"/>
      <c r="M49" s="125"/>
      <c r="N49" s="125"/>
      <c r="O49" s="125"/>
      <c r="P49" s="125"/>
      <c r="Q49" s="125"/>
      <c r="R49" s="125"/>
      <c r="S49" s="125"/>
      <c r="T49" s="124"/>
      <c r="U49" s="124"/>
      <c r="V49" s="124"/>
      <c r="W49" s="124"/>
      <c r="X49" s="124"/>
    </row>
    <row r="50" spans="1:24">
      <c r="A50" s="124"/>
      <c r="B50" s="124"/>
      <c r="C50" s="124"/>
      <c r="D50" s="124"/>
      <c r="E50" s="124"/>
      <c r="F50" s="125"/>
      <c r="G50" s="125"/>
      <c r="H50" s="125"/>
      <c r="I50" s="125"/>
      <c r="J50" s="125"/>
      <c r="K50" s="125"/>
      <c r="L50" s="125"/>
      <c r="M50" s="125"/>
      <c r="N50" s="125"/>
      <c r="O50" s="125"/>
      <c r="P50" s="125"/>
      <c r="Q50" s="125"/>
      <c r="R50" s="125"/>
      <c r="S50" s="125"/>
      <c r="T50" s="124"/>
      <c r="U50" s="124"/>
      <c r="V50" s="124"/>
      <c r="W50" s="124"/>
      <c r="X50" s="124"/>
    </row>
    <row r="51" spans="1:24">
      <c r="A51" s="124"/>
      <c r="B51" s="124"/>
      <c r="C51" s="124"/>
      <c r="D51" s="124"/>
      <c r="E51" s="124"/>
      <c r="F51" s="125"/>
      <c r="G51" s="125"/>
      <c r="H51" s="125"/>
      <c r="I51" s="125"/>
      <c r="J51" s="125"/>
      <c r="K51" s="125"/>
      <c r="L51" s="125"/>
      <c r="M51" s="125"/>
      <c r="N51" s="125"/>
      <c r="O51" s="125"/>
      <c r="P51" s="125"/>
      <c r="Q51" s="125"/>
      <c r="R51" s="125"/>
      <c r="S51" s="125"/>
      <c r="T51" s="124"/>
      <c r="U51" s="124"/>
      <c r="V51" s="124"/>
      <c r="W51" s="124"/>
      <c r="X51" s="124"/>
    </row>
    <row r="52" spans="1:24">
      <c r="A52" s="124"/>
      <c r="B52" s="124"/>
      <c r="C52" s="124"/>
      <c r="D52" s="124"/>
      <c r="E52" s="124"/>
      <c r="F52" s="125"/>
      <c r="G52" s="125"/>
      <c r="H52" s="125"/>
      <c r="I52" s="125"/>
      <c r="J52" s="125"/>
      <c r="K52" s="125"/>
      <c r="L52" s="125"/>
      <c r="M52" s="125"/>
      <c r="N52" s="125"/>
      <c r="O52" s="125"/>
      <c r="P52" s="125"/>
      <c r="Q52" s="125"/>
      <c r="R52" s="125"/>
      <c r="S52" s="125"/>
      <c r="T52" s="124"/>
      <c r="U52" s="124"/>
      <c r="V52" s="124"/>
      <c r="W52" s="124"/>
      <c r="X52" s="124"/>
    </row>
    <row r="53" spans="1:24">
      <c r="A53" s="124"/>
      <c r="B53" s="124"/>
      <c r="C53" s="124"/>
      <c r="D53" s="124"/>
      <c r="E53" s="124"/>
      <c r="F53" s="125"/>
      <c r="G53" s="125"/>
      <c r="H53" s="125"/>
      <c r="I53" s="125"/>
      <c r="J53" s="125"/>
      <c r="K53" s="125"/>
      <c r="L53" s="125"/>
      <c r="M53" s="125"/>
      <c r="N53" s="125"/>
      <c r="O53" s="125"/>
      <c r="P53" s="125"/>
      <c r="Q53" s="125"/>
      <c r="R53" s="125"/>
      <c r="S53" s="125"/>
      <c r="T53" s="124"/>
      <c r="U53" s="124"/>
      <c r="V53" s="124"/>
      <c r="W53" s="124"/>
      <c r="X53" s="124"/>
    </row>
    <row r="54" spans="1:24">
      <c r="A54" s="124"/>
      <c r="B54" s="124"/>
      <c r="C54" s="124"/>
      <c r="D54" s="124"/>
      <c r="E54" s="124"/>
      <c r="F54" s="125"/>
      <c r="G54" s="125"/>
      <c r="H54" s="125"/>
      <c r="I54" s="125"/>
      <c r="J54" s="125"/>
      <c r="K54" s="125"/>
      <c r="L54" s="125"/>
      <c r="M54" s="125"/>
      <c r="N54" s="125"/>
      <c r="O54" s="125"/>
      <c r="P54" s="125"/>
      <c r="Q54" s="125"/>
      <c r="R54" s="125"/>
      <c r="S54" s="125"/>
      <c r="T54" s="124"/>
      <c r="U54" s="124"/>
      <c r="V54" s="124"/>
      <c r="W54" s="124"/>
      <c r="X54" s="124"/>
    </row>
    <row r="55" spans="1:24">
      <c r="A55" s="124"/>
      <c r="B55" s="124"/>
      <c r="C55" s="124"/>
      <c r="D55" s="124"/>
      <c r="E55" s="124"/>
      <c r="F55" s="125"/>
      <c r="G55" s="125"/>
      <c r="H55" s="125"/>
      <c r="I55" s="125"/>
      <c r="J55" s="125"/>
      <c r="K55" s="125"/>
      <c r="L55" s="125"/>
      <c r="M55" s="125"/>
      <c r="N55" s="125"/>
      <c r="O55" s="125"/>
      <c r="P55" s="125"/>
      <c r="Q55" s="125"/>
      <c r="R55" s="125"/>
      <c r="S55" s="125"/>
      <c r="T55" s="124"/>
      <c r="U55" s="124"/>
      <c r="V55" s="124"/>
      <c r="W55" s="124"/>
      <c r="X55" s="124"/>
    </row>
    <row r="56" spans="1:24">
      <c r="A56" s="124"/>
      <c r="B56" s="124"/>
      <c r="C56" s="124"/>
      <c r="D56" s="124"/>
      <c r="E56" s="124"/>
      <c r="F56" s="125"/>
      <c r="G56" s="125"/>
      <c r="H56" s="125"/>
      <c r="I56" s="125"/>
      <c r="J56" s="125"/>
      <c r="K56" s="125"/>
      <c r="L56" s="125"/>
      <c r="M56" s="125"/>
      <c r="N56" s="125"/>
      <c r="O56" s="125"/>
      <c r="P56" s="125"/>
      <c r="Q56" s="125"/>
      <c r="R56" s="125"/>
      <c r="S56" s="125"/>
      <c r="T56" s="124"/>
      <c r="U56" s="124"/>
      <c r="V56" s="124"/>
      <c r="W56" s="124"/>
      <c r="X56" s="124"/>
    </row>
    <row r="57" spans="1:24">
      <c r="A57" s="124"/>
      <c r="B57" s="124"/>
      <c r="C57" s="124"/>
      <c r="D57" s="124"/>
      <c r="E57" s="124"/>
      <c r="F57" s="125"/>
      <c r="G57" s="125"/>
      <c r="H57" s="125"/>
      <c r="I57" s="125"/>
      <c r="J57" s="125"/>
      <c r="K57" s="125"/>
      <c r="L57" s="125"/>
      <c r="M57" s="125"/>
      <c r="N57" s="125"/>
      <c r="O57" s="125"/>
      <c r="P57" s="125"/>
      <c r="Q57" s="125"/>
      <c r="R57" s="125"/>
      <c r="S57" s="125"/>
      <c r="T57" s="124"/>
      <c r="U57" s="124"/>
      <c r="V57" s="124"/>
      <c r="W57" s="124"/>
      <c r="X57" s="124"/>
    </row>
    <row r="58" spans="1:24">
      <c r="A58" s="124"/>
      <c r="B58" s="124"/>
      <c r="C58" s="124"/>
      <c r="D58" s="124"/>
      <c r="E58" s="124"/>
      <c r="F58" s="125"/>
      <c r="G58" s="125"/>
      <c r="H58" s="125"/>
      <c r="I58" s="125"/>
      <c r="J58" s="125"/>
      <c r="K58" s="125"/>
      <c r="L58" s="125"/>
      <c r="M58" s="125"/>
      <c r="N58" s="125"/>
      <c r="O58" s="125"/>
      <c r="P58" s="125"/>
      <c r="Q58" s="125"/>
      <c r="R58" s="125"/>
      <c r="S58" s="125"/>
      <c r="T58" s="124"/>
      <c r="U58" s="124"/>
      <c r="V58" s="124"/>
      <c r="W58" s="124"/>
      <c r="X58" s="124"/>
    </row>
    <row r="59" spans="1:24">
      <c r="A59" s="124"/>
      <c r="B59" s="124"/>
      <c r="C59" s="124"/>
      <c r="D59" s="124"/>
      <c r="E59" s="124"/>
      <c r="F59" s="125"/>
      <c r="G59" s="125"/>
      <c r="H59" s="125"/>
      <c r="I59" s="125"/>
      <c r="J59" s="125"/>
      <c r="K59" s="125"/>
      <c r="L59" s="125"/>
      <c r="M59" s="125"/>
      <c r="N59" s="125"/>
      <c r="O59" s="125"/>
      <c r="P59" s="125"/>
      <c r="Q59" s="125"/>
      <c r="R59" s="125"/>
      <c r="S59" s="125"/>
      <c r="T59" s="124"/>
      <c r="U59" s="124"/>
      <c r="V59" s="124"/>
      <c r="W59" s="124"/>
      <c r="X59" s="124"/>
    </row>
    <row r="60" spans="1:24">
      <c r="A60" s="124"/>
      <c r="B60" s="124"/>
      <c r="C60" s="124"/>
      <c r="D60" s="124"/>
      <c r="E60" s="124"/>
      <c r="F60" s="125"/>
      <c r="G60" s="125"/>
      <c r="H60" s="125"/>
      <c r="I60" s="125"/>
      <c r="J60" s="125"/>
      <c r="K60" s="125"/>
      <c r="L60" s="125"/>
      <c r="M60" s="125"/>
      <c r="N60" s="125"/>
      <c r="O60" s="125"/>
      <c r="P60" s="125"/>
      <c r="Q60" s="125"/>
      <c r="R60" s="125"/>
      <c r="S60" s="125"/>
      <c r="T60" s="124"/>
      <c r="U60" s="124"/>
      <c r="V60" s="124"/>
      <c r="W60" s="124"/>
      <c r="X60" s="124"/>
    </row>
    <row r="61" spans="1:24">
      <c r="A61" s="124"/>
      <c r="B61" s="124"/>
      <c r="C61" s="124"/>
      <c r="D61" s="124"/>
      <c r="E61" s="124"/>
      <c r="F61" s="125"/>
      <c r="G61" s="125"/>
      <c r="H61" s="125"/>
      <c r="I61" s="125"/>
      <c r="J61" s="125"/>
      <c r="K61" s="125"/>
      <c r="L61" s="125"/>
      <c r="M61" s="125"/>
      <c r="N61" s="125"/>
      <c r="O61" s="125"/>
      <c r="P61" s="125"/>
      <c r="Q61" s="125"/>
      <c r="R61" s="125"/>
      <c r="S61" s="125"/>
      <c r="T61" s="124"/>
      <c r="U61" s="124"/>
      <c r="V61" s="124"/>
      <c r="W61" s="124"/>
      <c r="X61" s="124"/>
    </row>
    <row r="62" spans="1:24">
      <c r="A62" s="124"/>
      <c r="B62" s="124"/>
      <c r="C62" s="124"/>
      <c r="D62" s="124"/>
      <c r="E62" s="124"/>
      <c r="F62" s="125"/>
      <c r="G62" s="125"/>
      <c r="H62" s="125"/>
      <c r="I62" s="125"/>
      <c r="J62" s="125"/>
      <c r="K62" s="125"/>
      <c r="L62" s="125"/>
      <c r="M62" s="125"/>
      <c r="N62" s="125"/>
      <c r="O62" s="125"/>
      <c r="P62" s="125"/>
      <c r="Q62" s="125"/>
      <c r="R62" s="125"/>
      <c r="S62" s="125"/>
      <c r="T62" s="124"/>
      <c r="U62" s="124"/>
      <c r="V62" s="124"/>
      <c r="W62" s="124"/>
      <c r="X62" s="124"/>
    </row>
    <row r="63" spans="1:24">
      <c r="A63" s="124"/>
      <c r="B63" s="124"/>
      <c r="C63" s="124"/>
      <c r="D63" s="124"/>
      <c r="E63" s="124"/>
      <c r="F63" s="125"/>
      <c r="G63" s="125"/>
      <c r="H63" s="125"/>
      <c r="I63" s="125"/>
      <c r="J63" s="125"/>
      <c r="K63" s="125"/>
      <c r="L63" s="125"/>
      <c r="M63" s="125"/>
      <c r="N63" s="125"/>
      <c r="O63" s="125"/>
      <c r="P63" s="125"/>
      <c r="Q63" s="125"/>
      <c r="R63" s="125"/>
      <c r="S63" s="125"/>
      <c r="T63" s="124"/>
      <c r="U63" s="124"/>
      <c r="V63" s="124"/>
      <c r="W63" s="124"/>
      <c r="X63" s="124"/>
    </row>
    <row r="64" spans="1:24">
      <c r="A64" s="124"/>
      <c r="B64" s="124"/>
      <c r="C64" s="124"/>
      <c r="D64" s="124"/>
      <c r="E64" s="124"/>
      <c r="F64" s="125"/>
      <c r="G64" s="125"/>
      <c r="H64" s="125"/>
      <c r="I64" s="125"/>
      <c r="J64" s="125"/>
      <c r="K64" s="125"/>
      <c r="L64" s="125"/>
      <c r="M64" s="125"/>
      <c r="N64" s="125"/>
      <c r="O64" s="125"/>
      <c r="P64" s="125"/>
      <c r="Q64" s="125"/>
      <c r="R64" s="125"/>
      <c r="S64" s="125"/>
      <c r="T64" s="124"/>
      <c r="U64" s="124"/>
      <c r="V64" s="124"/>
      <c r="W64" s="124"/>
      <c r="X64" s="124"/>
    </row>
    <row r="65" spans="1:24">
      <c r="A65" s="124"/>
      <c r="B65" s="124"/>
      <c r="C65" s="124"/>
      <c r="D65" s="124"/>
      <c r="E65" s="124"/>
      <c r="F65" s="125"/>
      <c r="G65" s="125"/>
      <c r="H65" s="125"/>
      <c r="I65" s="125"/>
      <c r="J65" s="125"/>
      <c r="K65" s="125"/>
      <c r="L65" s="125"/>
      <c r="M65" s="125"/>
      <c r="N65" s="125"/>
      <c r="O65" s="125"/>
      <c r="P65" s="125"/>
      <c r="Q65" s="125"/>
      <c r="R65" s="125"/>
      <c r="S65" s="125"/>
      <c r="T65" s="124"/>
      <c r="U65" s="124"/>
      <c r="V65" s="124"/>
      <c r="W65" s="124"/>
      <c r="X65" s="124"/>
    </row>
    <row r="66" spans="1:24">
      <c r="A66" s="124"/>
      <c r="B66" s="124"/>
      <c r="C66" s="124"/>
      <c r="D66" s="124"/>
      <c r="E66" s="124"/>
      <c r="F66" s="125"/>
      <c r="G66" s="125"/>
      <c r="H66" s="125"/>
      <c r="I66" s="125"/>
      <c r="J66" s="125"/>
      <c r="K66" s="125"/>
      <c r="L66" s="125"/>
      <c r="M66" s="125"/>
      <c r="N66" s="125"/>
      <c r="O66" s="125"/>
      <c r="P66" s="125"/>
      <c r="Q66" s="125"/>
      <c r="R66" s="125"/>
      <c r="S66" s="125"/>
      <c r="T66" s="124"/>
      <c r="U66" s="124"/>
      <c r="V66" s="124"/>
      <c r="W66" s="124"/>
      <c r="X66" s="124"/>
    </row>
    <row r="67" spans="1:24">
      <c r="A67" s="124"/>
      <c r="B67" s="124"/>
      <c r="C67" s="124"/>
      <c r="D67" s="124"/>
      <c r="E67" s="124"/>
      <c r="F67" s="125"/>
      <c r="G67" s="125"/>
      <c r="H67" s="125"/>
      <c r="I67" s="125"/>
      <c r="J67" s="125"/>
      <c r="K67" s="125"/>
      <c r="L67" s="125"/>
      <c r="M67" s="125"/>
      <c r="N67" s="125"/>
      <c r="O67" s="125"/>
      <c r="P67" s="125"/>
      <c r="Q67" s="125"/>
      <c r="R67" s="125"/>
      <c r="S67" s="125"/>
      <c r="T67" s="124"/>
      <c r="U67" s="124"/>
      <c r="V67" s="124"/>
      <c r="W67" s="124"/>
      <c r="X67" s="124"/>
    </row>
    <row r="68" spans="1:24">
      <c r="A68" s="124"/>
      <c r="B68" s="124"/>
      <c r="C68" s="124"/>
      <c r="D68" s="124"/>
      <c r="E68" s="124"/>
      <c r="F68" s="125"/>
      <c r="G68" s="125"/>
      <c r="H68" s="125"/>
      <c r="I68" s="125"/>
      <c r="J68" s="125"/>
      <c r="K68" s="125"/>
      <c r="L68" s="125"/>
      <c r="M68" s="125"/>
      <c r="N68" s="125"/>
      <c r="O68" s="125"/>
      <c r="P68" s="125"/>
      <c r="Q68" s="125"/>
      <c r="R68" s="125"/>
      <c r="S68" s="125"/>
      <c r="T68" s="124"/>
      <c r="U68" s="124"/>
      <c r="V68" s="124"/>
      <c r="W68" s="124"/>
      <c r="X68" s="124"/>
    </row>
    <row r="69" spans="1:24">
      <c r="A69" s="124"/>
      <c r="B69" s="124"/>
      <c r="C69" s="124"/>
      <c r="D69" s="124"/>
      <c r="E69" s="124"/>
      <c r="F69" s="125"/>
      <c r="G69" s="125"/>
      <c r="H69" s="125"/>
      <c r="I69" s="125"/>
      <c r="J69" s="125"/>
      <c r="K69" s="125"/>
      <c r="L69" s="125"/>
      <c r="M69" s="125"/>
      <c r="N69" s="125"/>
      <c r="O69" s="125"/>
      <c r="P69" s="125"/>
      <c r="Q69" s="125"/>
      <c r="R69" s="125"/>
      <c r="S69" s="125"/>
      <c r="T69" s="124"/>
      <c r="U69" s="124"/>
      <c r="V69" s="124"/>
      <c r="W69" s="124"/>
      <c r="X69" s="124"/>
    </row>
    <row r="70" spans="1:24">
      <c r="A70" s="124"/>
      <c r="B70" s="124"/>
      <c r="C70" s="124"/>
      <c r="D70" s="124"/>
      <c r="E70" s="124"/>
      <c r="F70" s="125"/>
      <c r="G70" s="125"/>
      <c r="H70" s="125"/>
      <c r="I70" s="125"/>
      <c r="J70" s="125"/>
      <c r="K70" s="125"/>
      <c r="L70" s="125"/>
      <c r="M70" s="125"/>
      <c r="N70" s="125"/>
      <c r="O70" s="125"/>
      <c r="P70" s="125"/>
      <c r="Q70" s="125"/>
      <c r="R70" s="125"/>
      <c r="S70" s="125"/>
      <c r="T70" s="124"/>
      <c r="U70" s="124"/>
      <c r="V70" s="124"/>
      <c r="W70" s="124"/>
      <c r="X70" s="124"/>
    </row>
    <row r="71" spans="1:24">
      <c r="A71" s="124"/>
      <c r="B71" s="124"/>
      <c r="C71" s="124"/>
      <c r="D71" s="124"/>
      <c r="E71" s="124"/>
      <c r="F71" s="125"/>
      <c r="G71" s="125"/>
      <c r="H71" s="125"/>
      <c r="I71" s="125"/>
      <c r="J71" s="125"/>
      <c r="K71" s="125"/>
      <c r="L71" s="125"/>
      <c r="M71" s="125"/>
      <c r="N71" s="125"/>
      <c r="O71" s="125"/>
      <c r="P71" s="125"/>
      <c r="Q71" s="125"/>
      <c r="R71" s="125"/>
      <c r="S71" s="125"/>
      <c r="T71" s="124"/>
      <c r="U71" s="124"/>
      <c r="V71" s="124"/>
      <c r="W71" s="124"/>
      <c r="X71" s="124"/>
    </row>
    <row r="72" spans="1:24">
      <c r="A72" s="124"/>
      <c r="B72" s="124"/>
      <c r="C72" s="124"/>
      <c r="D72" s="124"/>
      <c r="E72" s="124"/>
      <c r="F72" s="125"/>
      <c r="G72" s="125"/>
      <c r="H72" s="125"/>
      <c r="I72" s="125"/>
      <c r="J72" s="125"/>
      <c r="K72" s="125"/>
      <c r="L72" s="125"/>
      <c r="M72" s="125"/>
      <c r="N72" s="125"/>
      <c r="O72" s="125"/>
      <c r="P72" s="125"/>
      <c r="Q72" s="125"/>
      <c r="R72" s="125"/>
      <c r="S72" s="125"/>
      <c r="T72" s="124"/>
      <c r="U72" s="124"/>
      <c r="V72" s="124"/>
      <c r="W72" s="124"/>
      <c r="X72" s="124"/>
    </row>
    <row r="73" spans="1:24">
      <c r="A73" s="124"/>
      <c r="B73" s="124"/>
      <c r="C73" s="124"/>
      <c r="D73" s="124"/>
      <c r="E73" s="124"/>
      <c r="F73" s="125"/>
      <c r="G73" s="125"/>
      <c r="H73" s="125"/>
      <c r="I73" s="125"/>
      <c r="J73" s="125"/>
      <c r="K73" s="125"/>
      <c r="L73" s="125"/>
      <c r="M73" s="125"/>
      <c r="N73" s="125"/>
      <c r="O73" s="125"/>
      <c r="P73" s="125"/>
      <c r="Q73" s="125"/>
      <c r="R73" s="125"/>
      <c r="S73" s="125"/>
      <c r="T73" s="124"/>
      <c r="U73" s="124"/>
      <c r="V73" s="124"/>
      <c r="W73" s="124"/>
      <c r="X73" s="124"/>
    </row>
    <row r="74" spans="1:24">
      <c r="A74" s="124"/>
      <c r="B74" s="124"/>
      <c r="C74" s="124"/>
      <c r="D74" s="124"/>
      <c r="E74" s="124"/>
      <c r="F74" s="125"/>
      <c r="G74" s="125"/>
      <c r="H74" s="125"/>
      <c r="I74" s="125"/>
      <c r="J74" s="125"/>
      <c r="K74" s="125"/>
      <c r="L74" s="125"/>
      <c r="M74" s="125"/>
      <c r="N74" s="125"/>
      <c r="O74" s="125"/>
      <c r="P74" s="125"/>
      <c r="Q74" s="125"/>
      <c r="R74" s="125"/>
      <c r="S74" s="125"/>
      <c r="T74" s="124"/>
      <c r="U74" s="124"/>
      <c r="V74" s="124"/>
      <c r="W74" s="124"/>
      <c r="X74" s="124"/>
    </row>
    <row r="75" spans="1:24">
      <c r="A75" s="124"/>
      <c r="B75" s="124"/>
      <c r="C75" s="124"/>
      <c r="D75" s="124"/>
      <c r="E75" s="124"/>
      <c r="F75" s="125"/>
      <c r="G75" s="125"/>
      <c r="H75" s="125"/>
      <c r="I75" s="125"/>
      <c r="J75" s="125"/>
      <c r="K75" s="125"/>
      <c r="L75" s="125"/>
      <c r="M75" s="125"/>
      <c r="N75" s="125"/>
      <c r="O75" s="125"/>
      <c r="P75" s="125"/>
      <c r="Q75" s="125"/>
      <c r="R75" s="125"/>
      <c r="S75" s="125"/>
      <c r="T75" s="124"/>
      <c r="U75" s="124"/>
      <c r="V75" s="124"/>
      <c r="W75" s="124"/>
      <c r="X75" s="124"/>
    </row>
    <row r="76" spans="1:24">
      <c r="A76" s="124"/>
      <c r="B76" s="124"/>
      <c r="C76" s="124"/>
      <c r="D76" s="124"/>
      <c r="E76" s="124"/>
      <c r="F76" s="125"/>
      <c r="G76" s="125"/>
      <c r="H76" s="125"/>
      <c r="I76" s="125"/>
      <c r="J76" s="125"/>
      <c r="K76" s="125"/>
      <c r="L76" s="125"/>
      <c r="M76" s="125"/>
      <c r="N76" s="125"/>
      <c r="O76" s="125"/>
      <c r="P76" s="125"/>
      <c r="Q76" s="125"/>
      <c r="R76" s="125"/>
      <c r="S76" s="125"/>
      <c r="T76" s="124"/>
      <c r="U76" s="124"/>
      <c r="V76" s="124"/>
      <c r="W76" s="124"/>
      <c r="X76" s="124"/>
    </row>
    <row r="77" spans="1:24">
      <c r="A77" s="124"/>
      <c r="B77" s="124"/>
      <c r="C77" s="124"/>
      <c r="D77" s="124"/>
      <c r="E77" s="124"/>
      <c r="F77" s="125"/>
      <c r="G77" s="125"/>
      <c r="H77" s="125"/>
      <c r="I77" s="125"/>
      <c r="J77" s="125"/>
      <c r="K77" s="125"/>
      <c r="L77" s="125"/>
      <c r="M77" s="125"/>
      <c r="N77" s="125"/>
      <c r="O77" s="125"/>
      <c r="P77" s="125"/>
      <c r="Q77" s="125"/>
      <c r="R77" s="125"/>
      <c r="S77" s="125"/>
      <c r="T77" s="124"/>
      <c r="U77" s="124"/>
      <c r="V77" s="124"/>
      <c r="W77" s="124"/>
      <c r="X77" s="124"/>
    </row>
    <row r="78" spans="1:24">
      <c r="A78" s="124"/>
      <c r="B78" s="124"/>
      <c r="C78" s="124"/>
      <c r="D78" s="124"/>
      <c r="E78" s="124"/>
      <c r="F78" s="125"/>
      <c r="G78" s="125"/>
      <c r="H78" s="125"/>
      <c r="I78" s="125"/>
      <c r="J78" s="125"/>
      <c r="K78" s="125"/>
      <c r="L78" s="125"/>
      <c r="M78" s="125"/>
      <c r="N78" s="125"/>
      <c r="O78" s="125"/>
      <c r="P78" s="125"/>
      <c r="Q78" s="125"/>
      <c r="R78" s="125"/>
      <c r="S78" s="125"/>
      <c r="T78" s="124"/>
      <c r="U78" s="124"/>
      <c r="V78" s="124"/>
      <c r="W78" s="124"/>
      <c r="X78" s="124"/>
    </row>
    <row r="79" spans="1:24">
      <c r="A79" s="124"/>
      <c r="B79" s="124"/>
      <c r="C79" s="124"/>
      <c r="D79" s="124"/>
      <c r="E79" s="124"/>
      <c r="F79" s="125"/>
      <c r="G79" s="125"/>
      <c r="H79" s="125"/>
      <c r="I79" s="125"/>
      <c r="J79" s="125"/>
      <c r="K79" s="125"/>
      <c r="L79" s="125"/>
      <c r="M79" s="125"/>
      <c r="N79" s="125"/>
      <c r="O79" s="125"/>
      <c r="P79" s="125"/>
      <c r="Q79" s="125"/>
      <c r="R79" s="125"/>
      <c r="S79" s="125"/>
      <c r="T79" s="124"/>
      <c r="U79" s="124"/>
      <c r="V79" s="124"/>
      <c r="W79" s="124"/>
      <c r="X79" s="124"/>
    </row>
    <row r="80" spans="1:24">
      <c r="A80" s="124"/>
      <c r="B80" s="124"/>
      <c r="C80" s="124"/>
      <c r="D80" s="124"/>
      <c r="E80" s="124"/>
      <c r="F80" s="125"/>
      <c r="G80" s="125"/>
      <c r="H80" s="125"/>
      <c r="I80" s="125"/>
      <c r="J80" s="125"/>
      <c r="K80" s="125"/>
      <c r="L80" s="125"/>
      <c r="M80" s="125"/>
      <c r="N80" s="125"/>
      <c r="O80" s="125"/>
      <c r="P80" s="125"/>
      <c r="Q80" s="125"/>
      <c r="R80" s="125"/>
      <c r="S80" s="125"/>
      <c r="T80" s="124"/>
      <c r="U80" s="124"/>
      <c r="V80" s="124"/>
      <c r="W80" s="124"/>
      <c r="X80" s="124"/>
    </row>
    <row r="81" spans="1:24">
      <c r="A81" s="124"/>
      <c r="B81" s="124"/>
      <c r="C81" s="124"/>
      <c r="D81" s="124"/>
      <c r="E81" s="124"/>
      <c r="F81" s="125"/>
      <c r="G81" s="125"/>
      <c r="H81" s="125"/>
      <c r="I81" s="125"/>
      <c r="J81" s="125"/>
      <c r="K81" s="125"/>
      <c r="L81" s="125"/>
      <c r="M81" s="125"/>
      <c r="N81" s="125"/>
      <c r="O81" s="125"/>
      <c r="P81" s="125"/>
      <c r="Q81" s="125"/>
      <c r="R81" s="125"/>
      <c r="S81" s="125"/>
      <c r="T81" s="124"/>
      <c r="U81" s="124"/>
      <c r="V81" s="124"/>
      <c r="W81" s="124"/>
      <c r="X81" s="124"/>
    </row>
    <row r="82" spans="1:24">
      <c r="A82" s="124"/>
      <c r="B82" s="124"/>
      <c r="C82" s="124"/>
      <c r="D82" s="124"/>
      <c r="E82" s="124"/>
      <c r="F82" s="125"/>
      <c r="G82" s="125"/>
      <c r="H82" s="125"/>
      <c r="I82" s="125"/>
      <c r="J82" s="125"/>
      <c r="K82" s="125"/>
      <c r="L82" s="125"/>
      <c r="M82" s="125"/>
      <c r="N82" s="125"/>
      <c r="O82" s="125"/>
      <c r="P82" s="125"/>
      <c r="Q82" s="125"/>
      <c r="R82" s="125"/>
      <c r="S82" s="125"/>
      <c r="T82" s="124"/>
      <c r="U82" s="124"/>
      <c r="V82" s="124"/>
      <c r="W82" s="124"/>
      <c r="X82" s="124"/>
    </row>
    <row r="83" spans="1:24">
      <c r="A83" s="124"/>
      <c r="B83" s="124"/>
      <c r="C83" s="124"/>
      <c r="D83" s="124"/>
      <c r="E83" s="124"/>
      <c r="F83" s="125"/>
      <c r="G83" s="125"/>
      <c r="H83" s="125"/>
      <c r="I83" s="125"/>
      <c r="J83" s="125"/>
      <c r="K83" s="125"/>
      <c r="L83" s="125"/>
      <c r="M83" s="125"/>
      <c r="N83" s="125"/>
      <c r="O83" s="125"/>
      <c r="P83" s="125"/>
      <c r="Q83" s="125"/>
      <c r="R83" s="125"/>
      <c r="S83" s="125"/>
      <c r="T83" s="124"/>
      <c r="U83" s="124"/>
      <c r="V83" s="124"/>
      <c r="W83" s="124"/>
      <c r="X83" s="124"/>
    </row>
    <row r="84" spans="1:24">
      <c r="A84" s="124"/>
      <c r="B84" s="124"/>
      <c r="C84" s="124"/>
      <c r="D84" s="124"/>
      <c r="E84" s="124"/>
      <c r="F84" s="125"/>
      <c r="G84" s="125"/>
      <c r="H84" s="125"/>
      <c r="I84" s="125"/>
      <c r="J84" s="125"/>
      <c r="K84" s="125"/>
      <c r="L84" s="125"/>
      <c r="M84" s="125"/>
      <c r="N84" s="125"/>
      <c r="O84" s="125"/>
      <c r="P84" s="125"/>
      <c r="Q84" s="125"/>
      <c r="R84" s="125"/>
      <c r="S84" s="125"/>
      <c r="T84" s="124"/>
      <c r="U84" s="124"/>
      <c r="V84" s="124"/>
      <c r="W84" s="124"/>
      <c r="X84" s="124"/>
    </row>
    <row r="85" spans="1:24">
      <c r="A85" s="124"/>
      <c r="B85" s="124"/>
      <c r="C85" s="124"/>
      <c r="D85" s="124"/>
      <c r="E85" s="124"/>
      <c r="F85" s="125"/>
      <c r="G85" s="125"/>
      <c r="H85" s="125"/>
      <c r="I85" s="125"/>
      <c r="J85" s="125"/>
      <c r="K85" s="125"/>
      <c r="L85" s="125"/>
      <c r="M85" s="125"/>
      <c r="N85" s="125"/>
      <c r="O85" s="125"/>
      <c r="P85" s="125"/>
      <c r="Q85" s="125"/>
      <c r="R85" s="125"/>
      <c r="S85" s="125"/>
      <c r="T85" s="124"/>
      <c r="U85" s="124"/>
      <c r="V85" s="124"/>
      <c r="W85" s="124"/>
      <c r="X85" s="124"/>
    </row>
    <row r="86" spans="1:24">
      <c r="A86" s="124"/>
      <c r="B86" s="124"/>
      <c r="C86" s="124"/>
      <c r="D86" s="124"/>
      <c r="E86" s="124"/>
      <c r="F86" s="125"/>
      <c r="G86" s="125"/>
      <c r="H86" s="125"/>
      <c r="I86" s="125"/>
      <c r="J86" s="125"/>
      <c r="K86" s="125"/>
      <c r="L86" s="125"/>
      <c r="M86" s="125"/>
      <c r="N86" s="125"/>
      <c r="O86" s="125"/>
      <c r="P86" s="125"/>
      <c r="Q86" s="125"/>
      <c r="R86" s="125"/>
      <c r="S86" s="125"/>
      <c r="T86" s="124"/>
      <c r="U86" s="124"/>
      <c r="V86" s="124"/>
      <c r="W86" s="124"/>
      <c r="X86" s="124"/>
    </row>
    <row r="87" spans="1:24">
      <c r="A87" s="124"/>
      <c r="B87" s="124"/>
      <c r="C87" s="124"/>
      <c r="D87" s="124"/>
      <c r="E87" s="124"/>
      <c r="F87" s="125"/>
      <c r="G87" s="125"/>
      <c r="H87" s="125"/>
      <c r="I87" s="125"/>
      <c r="J87" s="125"/>
      <c r="K87" s="125"/>
      <c r="L87" s="125"/>
      <c r="M87" s="125"/>
      <c r="N87" s="125"/>
      <c r="O87" s="125"/>
      <c r="P87" s="125"/>
      <c r="Q87" s="125"/>
      <c r="R87" s="125"/>
      <c r="S87" s="125"/>
      <c r="T87" s="124"/>
      <c r="U87" s="124"/>
      <c r="V87" s="124"/>
      <c r="W87" s="124"/>
      <c r="X87" s="124"/>
    </row>
    <row r="88" spans="1:24">
      <c r="A88" s="124"/>
      <c r="B88" s="124"/>
      <c r="C88" s="124"/>
      <c r="D88" s="124"/>
      <c r="E88" s="124"/>
      <c r="F88" s="125"/>
      <c r="G88" s="125"/>
      <c r="H88" s="125"/>
      <c r="I88" s="125"/>
      <c r="J88" s="125"/>
      <c r="K88" s="125"/>
      <c r="L88" s="125"/>
      <c r="M88" s="125"/>
      <c r="N88" s="125"/>
      <c r="O88" s="125"/>
      <c r="P88" s="125"/>
      <c r="Q88" s="125"/>
      <c r="R88" s="125"/>
      <c r="S88" s="125"/>
      <c r="T88" s="124"/>
      <c r="U88" s="124"/>
      <c r="V88" s="124"/>
      <c r="W88" s="124"/>
      <c r="X88" s="124"/>
    </row>
    <row r="89" spans="1:24">
      <c r="A89" s="124"/>
      <c r="B89" s="124"/>
      <c r="C89" s="124"/>
      <c r="D89" s="124"/>
      <c r="E89" s="124"/>
      <c r="F89" s="125"/>
      <c r="G89" s="125"/>
      <c r="H89" s="125"/>
      <c r="I89" s="125"/>
      <c r="J89" s="125"/>
      <c r="K89" s="125"/>
      <c r="L89" s="125"/>
      <c r="M89" s="125"/>
      <c r="N89" s="125"/>
      <c r="O89" s="125"/>
      <c r="P89" s="125"/>
      <c r="Q89" s="125"/>
      <c r="R89" s="125"/>
      <c r="S89" s="125"/>
      <c r="T89" s="124"/>
      <c r="U89" s="124"/>
      <c r="V89" s="124"/>
      <c r="W89" s="124"/>
      <c r="X89" s="124"/>
    </row>
    <row r="90" spans="1:24">
      <c r="A90" s="124"/>
      <c r="B90" s="124"/>
      <c r="C90" s="124"/>
      <c r="D90" s="124"/>
      <c r="E90" s="124"/>
      <c r="F90" s="125"/>
      <c r="G90" s="125"/>
      <c r="H90" s="125"/>
      <c r="I90" s="125"/>
      <c r="J90" s="125"/>
      <c r="K90" s="125"/>
      <c r="L90" s="125"/>
      <c r="M90" s="125"/>
      <c r="N90" s="125"/>
      <c r="O90" s="125"/>
      <c r="P90" s="125"/>
      <c r="Q90" s="125"/>
      <c r="R90" s="125"/>
      <c r="S90" s="125"/>
      <c r="T90" s="124"/>
      <c r="U90" s="124"/>
      <c r="V90" s="124"/>
      <c r="W90" s="124"/>
      <c r="X90" s="124"/>
    </row>
    <row r="91" spans="1:24">
      <c r="A91" s="124"/>
      <c r="B91" s="124"/>
      <c r="C91" s="124"/>
      <c r="D91" s="124"/>
      <c r="E91" s="124"/>
      <c r="F91" s="125"/>
      <c r="G91" s="125"/>
      <c r="H91" s="125"/>
      <c r="I91" s="125"/>
      <c r="J91" s="125"/>
      <c r="K91" s="125"/>
      <c r="L91" s="125"/>
      <c r="M91" s="125"/>
      <c r="N91" s="125"/>
      <c r="O91" s="125"/>
      <c r="P91" s="125"/>
      <c r="Q91" s="125"/>
      <c r="R91" s="125"/>
      <c r="S91" s="125"/>
      <c r="T91" s="124"/>
      <c r="U91" s="124"/>
      <c r="V91" s="124"/>
      <c r="W91" s="124"/>
      <c r="X91" s="124"/>
    </row>
    <row r="92" spans="1:24">
      <c r="A92" s="124"/>
      <c r="B92" s="124"/>
      <c r="C92" s="124"/>
      <c r="D92" s="124"/>
      <c r="E92" s="124"/>
      <c r="F92" s="125"/>
      <c r="G92" s="125"/>
      <c r="H92" s="125"/>
      <c r="I92" s="125"/>
      <c r="J92" s="125"/>
      <c r="K92" s="125"/>
      <c r="L92" s="125"/>
      <c r="M92" s="125"/>
      <c r="N92" s="125"/>
      <c r="O92" s="125"/>
      <c r="P92" s="125"/>
      <c r="Q92" s="125"/>
      <c r="R92" s="125"/>
      <c r="S92" s="125"/>
      <c r="T92" s="124"/>
      <c r="U92" s="124"/>
      <c r="V92" s="124"/>
      <c r="W92" s="124"/>
      <c r="X92" s="124"/>
    </row>
    <row r="93" spans="1:24">
      <c r="A93" s="124"/>
      <c r="B93" s="124"/>
      <c r="C93" s="124"/>
      <c r="D93" s="124"/>
      <c r="E93" s="124"/>
      <c r="F93" s="125"/>
      <c r="G93" s="125"/>
      <c r="H93" s="125"/>
      <c r="I93" s="125"/>
      <c r="J93" s="125"/>
      <c r="K93" s="125"/>
      <c r="L93" s="125"/>
      <c r="M93" s="125"/>
      <c r="N93" s="125"/>
      <c r="O93" s="125"/>
      <c r="P93" s="125"/>
      <c r="Q93" s="125"/>
      <c r="R93" s="125"/>
      <c r="S93" s="125"/>
      <c r="T93" s="124"/>
      <c r="U93" s="124"/>
      <c r="V93" s="124"/>
      <c r="W93" s="124"/>
      <c r="X93" s="124"/>
    </row>
    <row r="94" spans="1:24">
      <c r="A94" s="124"/>
      <c r="B94" s="124"/>
      <c r="C94" s="124"/>
      <c r="D94" s="124"/>
      <c r="E94" s="124"/>
      <c r="F94" s="125"/>
      <c r="G94" s="125"/>
      <c r="H94" s="125"/>
      <c r="I94" s="125"/>
      <c r="J94" s="125"/>
      <c r="K94" s="125"/>
      <c r="L94" s="125"/>
      <c r="M94" s="125"/>
      <c r="N94" s="125"/>
      <c r="O94" s="125"/>
      <c r="P94" s="125"/>
      <c r="Q94" s="125"/>
      <c r="R94" s="125"/>
      <c r="S94" s="125"/>
      <c r="T94" s="124"/>
      <c r="U94" s="124"/>
      <c r="V94" s="124"/>
      <c r="W94" s="124"/>
      <c r="X94" s="124"/>
    </row>
    <row r="95" spans="1:24">
      <c r="A95" s="124"/>
      <c r="B95" s="124"/>
      <c r="C95" s="124"/>
      <c r="D95" s="124"/>
      <c r="E95" s="124"/>
      <c r="F95" s="125"/>
      <c r="G95" s="125"/>
      <c r="H95" s="125"/>
      <c r="I95" s="125"/>
      <c r="J95" s="125"/>
      <c r="K95" s="125"/>
      <c r="L95" s="125"/>
      <c r="M95" s="125"/>
      <c r="N95" s="125"/>
      <c r="O95" s="125"/>
      <c r="P95" s="125"/>
      <c r="Q95" s="125"/>
      <c r="R95" s="125"/>
      <c r="S95" s="125"/>
      <c r="T95" s="124"/>
      <c r="U95" s="124"/>
      <c r="V95" s="124"/>
      <c r="W95" s="124"/>
      <c r="X95" s="124"/>
    </row>
    <row r="96" spans="1:24">
      <c r="A96" s="124"/>
      <c r="B96" s="124"/>
      <c r="C96" s="124"/>
      <c r="D96" s="124"/>
      <c r="E96" s="124"/>
      <c r="F96" s="125"/>
      <c r="G96" s="125"/>
      <c r="H96" s="125"/>
      <c r="I96" s="125"/>
      <c r="J96" s="125"/>
      <c r="K96" s="125"/>
      <c r="L96" s="125"/>
      <c r="M96" s="125"/>
      <c r="N96" s="125"/>
      <c r="O96" s="125"/>
      <c r="P96" s="125"/>
      <c r="Q96" s="125"/>
      <c r="R96" s="125"/>
      <c r="S96" s="125"/>
      <c r="T96" s="124"/>
      <c r="U96" s="124"/>
      <c r="V96" s="124"/>
      <c r="W96" s="124"/>
      <c r="X96" s="124"/>
    </row>
    <row r="97" spans="1:24">
      <c r="A97" s="124"/>
      <c r="B97" s="124"/>
      <c r="C97" s="124"/>
      <c r="D97" s="124"/>
      <c r="E97" s="124"/>
      <c r="F97" s="125"/>
      <c r="G97" s="125"/>
      <c r="H97" s="125"/>
      <c r="I97" s="125"/>
      <c r="J97" s="125"/>
      <c r="K97" s="125"/>
      <c r="L97" s="125"/>
      <c r="M97" s="125"/>
      <c r="N97" s="125"/>
      <c r="O97" s="125"/>
      <c r="P97" s="125"/>
      <c r="Q97" s="125"/>
      <c r="R97" s="125"/>
      <c r="S97" s="125"/>
      <c r="T97" s="124"/>
      <c r="U97" s="124"/>
      <c r="V97" s="124"/>
      <c r="W97" s="124"/>
      <c r="X97" s="124"/>
    </row>
    <row r="98" spans="1:24">
      <c r="A98" s="124"/>
      <c r="B98" s="124"/>
      <c r="C98" s="124"/>
      <c r="D98" s="124"/>
      <c r="E98" s="124"/>
      <c r="F98" s="125"/>
      <c r="G98" s="125"/>
      <c r="H98" s="125"/>
      <c r="I98" s="125"/>
      <c r="J98" s="125"/>
      <c r="K98" s="125"/>
      <c r="L98" s="125"/>
      <c r="M98" s="125"/>
      <c r="N98" s="125"/>
      <c r="O98" s="125"/>
      <c r="P98" s="125"/>
      <c r="Q98" s="125"/>
      <c r="R98" s="125"/>
      <c r="S98" s="125"/>
      <c r="T98" s="124"/>
      <c r="U98" s="124"/>
      <c r="V98" s="124"/>
      <c r="W98" s="124"/>
      <c r="X98" s="124"/>
    </row>
    <row r="99" spans="1:24">
      <c r="A99" s="124"/>
      <c r="B99" s="124"/>
      <c r="C99" s="124"/>
      <c r="D99" s="124"/>
      <c r="E99" s="124"/>
      <c r="F99" s="125"/>
      <c r="G99" s="125"/>
      <c r="H99" s="125"/>
      <c r="I99" s="125"/>
      <c r="J99" s="125"/>
      <c r="K99" s="125"/>
      <c r="L99" s="125"/>
      <c r="M99" s="125"/>
      <c r="N99" s="125"/>
      <c r="O99" s="125"/>
      <c r="P99" s="125"/>
      <c r="Q99" s="125"/>
      <c r="R99" s="125"/>
      <c r="S99" s="125"/>
      <c r="T99" s="124"/>
      <c r="U99" s="124"/>
      <c r="V99" s="124"/>
      <c r="W99" s="124"/>
      <c r="X99" s="124"/>
    </row>
    <row r="100" spans="1:24">
      <c r="A100" s="124"/>
      <c r="B100" s="124"/>
      <c r="C100" s="124"/>
      <c r="D100" s="124"/>
      <c r="E100" s="124"/>
      <c r="F100" s="125"/>
      <c r="G100" s="125"/>
      <c r="H100" s="125"/>
      <c r="I100" s="125"/>
      <c r="J100" s="125"/>
      <c r="K100" s="125"/>
      <c r="L100" s="125"/>
      <c r="M100" s="125"/>
      <c r="N100" s="125"/>
      <c r="O100" s="125"/>
      <c r="P100" s="125"/>
      <c r="Q100" s="125"/>
      <c r="R100" s="125"/>
      <c r="S100" s="125"/>
      <c r="T100" s="124"/>
      <c r="U100" s="124"/>
      <c r="V100" s="124"/>
      <c r="W100" s="124"/>
      <c r="X100" s="124"/>
    </row>
    <row r="101" spans="1:24">
      <c r="A101" s="124"/>
      <c r="B101" s="124"/>
      <c r="C101" s="124"/>
      <c r="D101" s="124"/>
      <c r="E101" s="124"/>
      <c r="F101" s="125"/>
      <c r="G101" s="125"/>
      <c r="H101" s="125"/>
      <c r="I101" s="125"/>
      <c r="J101" s="125"/>
      <c r="K101" s="125"/>
      <c r="L101" s="125"/>
      <c r="M101" s="125"/>
      <c r="N101" s="125"/>
      <c r="O101" s="125"/>
      <c r="P101" s="125"/>
      <c r="Q101" s="125"/>
      <c r="R101" s="125"/>
      <c r="S101" s="125"/>
      <c r="T101" s="124"/>
      <c r="U101" s="124"/>
      <c r="V101" s="124"/>
      <c r="W101" s="124"/>
      <c r="X101" s="124"/>
    </row>
    <row r="102" spans="1:24">
      <c r="A102" s="124"/>
      <c r="B102" s="124"/>
      <c r="C102" s="124"/>
      <c r="D102" s="124"/>
      <c r="E102" s="124"/>
      <c r="F102" s="125"/>
      <c r="G102" s="125"/>
      <c r="H102" s="125"/>
      <c r="I102" s="125"/>
      <c r="J102" s="125"/>
      <c r="K102" s="125"/>
      <c r="L102" s="125"/>
      <c r="M102" s="125"/>
      <c r="N102" s="125"/>
      <c r="O102" s="125"/>
      <c r="P102" s="125"/>
      <c r="Q102" s="125"/>
      <c r="R102" s="125"/>
      <c r="S102" s="125"/>
      <c r="T102" s="124"/>
      <c r="U102" s="124"/>
      <c r="V102" s="124"/>
      <c r="W102" s="124"/>
      <c r="X102" s="124"/>
    </row>
    <row r="103" spans="1:24">
      <c r="A103" s="124"/>
      <c r="B103" s="124"/>
      <c r="C103" s="124"/>
      <c r="D103" s="124"/>
      <c r="E103" s="124"/>
      <c r="F103" s="125"/>
      <c r="G103" s="125"/>
      <c r="H103" s="125"/>
      <c r="I103" s="125"/>
      <c r="J103" s="125"/>
      <c r="K103" s="125"/>
      <c r="L103" s="125"/>
      <c r="M103" s="125"/>
      <c r="N103" s="125"/>
      <c r="O103" s="125"/>
      <c r="P103" s="125"/>
      <c r="Q103" s="125"/>
      <c r="R103" s="125"/>
      <c r="S103" s="125"/>
      <c r="T103" s="124"/>
      <c r="U103" s="124"/>
      <c r="V103" s="124"/>
      <c r="W103" s="124"/>
      <c r="X103" s="124"/>
    </row>
    <row r="104" spans="1:24">
      <c r="A104" s="124"/>
      <c r="B104" s="124"/>
      <c r="C104" s="124"/>
      <c r="D104" s="124"/>
      <c r="E104" s="124"/>
      <c r="F104" s="125"/>
      <c r="G104" s="125"/>
      <c r="H104" s="125"/>
      <c r="I104" s="125"/>
      <c r="J104" s="125"/>
      <c r="K104" s="125"/>
      <c r="L104" s="125"/>
      <c r="M104" s="125"/>
      <c r="N104" s="125"/>
      <c r="O104" s="125"/>
      <c r="P104" s="125"/>
      <c r="Q104" s="125"/>
      <c r="R104" s="125"/>
      <c r="S104" s="125"/>
      <c r="T104" s="124"/>
      <c r="U104" s="124"/>
      <c r="V104" s="124"/>
      <c r="W104" s="124"/>
      <c r="X104" s="124"/>
    </row>
    <row r="105" spans="1:24">
      <c r="A105" s="124"/>
      <c r="B105" s="124"/>
      <c r="C105" s="124"/>
      <c r="D105" s="124"/>
      <c r="E105" s="124"/>
      <c r="F105" s="125"/>
      <c r="G105" s="125"/>
      <c r="H105" s="125"/>
      <c r="I105" s="125"/>
      <c r="J105" s="125"/>
      <c r="K105" s="125"/>
      <c r="L105" s="125"/>
      <c r="M105" s="125"/>
      <c r="N105" s="125"/>
      <c r="O105" s="125"/>
      <c r="P105" s="125"/>
      <c r="Q105" s="125"/>
      <c r="R105" s="125"/>
      <c r="S105" s="125"/>
      <c r="T105" s="124"/>
      <c r="U105" s="124"/>
      <c r="V105" s="124"/>
      <c r="W105" s="124"/>
      <c r="X105" s="124"/>
    </row>
    <row r="106" spans="1:24">
      <c r="A106" s="124"/>
      <c r="B106" s="124"/>
      <c r="C106" s="124"/>
      <c r="D106" s="124"/>
      <c r="E106" s="124"/>
      <c r="F106" s="125"/>
      <c r="G106" s="125"/>
      <c r="H106" s="125"/>
      <c r="I106" s="125"/>
      <c r="J106" s="125"/>
      <c r="K106" s="125"/>
      <c r="L106" s="125"/>
      <c r="M106" s="125"/>
      <c r="N106" s="125"/>
      <c r="O106" s="125"/>
      <c r="P106" s="125"/>
      <c r="Q106" s="125"/>
      <c r="R106" s="125"/>
      <c r="S106" s="125"/>
      <c r="T106" s="124"/>
      <c r="U106" s="124"/>
      <c r="V106" s="124"/>
      <c r="W106" s="124"/>
      <c r="X106" s="124"/>
    </row>
    <row r="107" spans="1:24">
      <c r="A107" s="124"/>
      <c r="B107" s="124"/>
      <c r="C107" s="124"/>
      <c r="D107" s="124"/>
      <c r="E107" s="124"/>
      <c r="F107" s="125"/>
      <c r="G107" s="125"/>
      <c r="H107" s="125"/>
      <c r="I107" s="125"/>
      <c r="J107" s="125"/>
      <c r="K107" s="125"/>
      <c r="L107" s="125"/>
      <c r="M107" s="125"/>
      <c r="N107" s="125"/>
      <c r="O107" s="125"/>
      <c r="P107" s="125"/>
      <c r="Q107" s="125"/>
      <c r="R107" s="125"/>
      <c r="S107" s="125"/>
      <c r="T107" s="124"/>
      <c r="U107" s="124"/>
      <c r="V107" s="124"/>
      <c r="W107" s="124"/>
      <c r="X107" s="124"/>
    </row>
    <row r="108" spans="1:24">
      <c r="A108" s="124"/>
      <c r="B108" s="124"/>
      <c r="C108" s="124"/>
      <c r="D108" s="124"/>
      <c r="E108" s="124"/>
      <c r="F108" s="125"/>
      <c r="G108" s="125"/>
      <c r="H108" s="125"/>
      <c r="I108" s="125"/>
      <c r="J108" s="125"/>
      <c r="K108" s="125"/>
      <c r="L108" s="125"/>
      <c r="M108" s="125"/>
      <c r="N108" s="125"/>
      <c r="O108" s="125"/>
      <c r="P108" s="125"/>
      <c r="Q108" s="125"/>
      <c r="R108" s="125"/>
      <c r="S108" s="125"/>
      <c r="T108" s="124"/>
      <c r="U108" s="124"/>
      <c r="V108" s="124"/>
      <c r="W108" s="124"/>
      <c r="X108" s="124"/>
    </row>
    <row r="109" spans="1:24">
      <c r="A109" s="124"/>
      <c r="B109" s="124"/>
      <c r="C109" s="124"/>
      <c r="D109" s="124"/>
      <c r="E109" s="124"/>
      <c r="F109" s="125"/>
      <c r="G109" s="125"/>
      <c r="H109" s="125"/>
      <c r="I109" s="125"/>
      <c r="J109" s="125"/>
      <c r="K109" s="125"/>
      <c r="L109" s="125"/>
      <c r="M109" s="125"/>
      <c r="N109" s="125"/>
      <c r="O109" s="125"/>
      <c r="P109" s="125"/>
      <c r="Q109" s="125"/>
      <c r="R109" s="125"/>
      <c r="S109" s="125"/>
      <c r="T109" s="124"/>
      <c r="U109" s="124"/>
      <c r="V109" s="124"/>
      <c r="W109" s="124"/>
      <c r="X109" s="124"/>
    </row>
    <row r="110" spans="1:24">
      <c r="A110" s="124"/>
      <c r="B110" s="124"/>
      <c r="C110" s="124"/>
      <c r="D110" s="124"/>
      <c r="E110" s="124"/>
      <c r="F110" s="125"/>
      <c r="G110" s="125"/>
      <c r="H110" s="125"/>
      <c r="I110" s="125"/>
      <c r="J110" s="125"/>
      <c r="K110" s="125"/>
      <c r="L110" s="125"/>
      <c r="M110" s="125"/>
      <c r="N110" s="125"/>
      <c r="O110" s="125"/>
      <c r="P110" s="125"/>
      <c r="Q110" s="125"/>
      <c r="R110" s="125"/>
      <c r="S110" s="125"/>
      <c r="T110" s="124"/>
      <c r="U110" s="124"/>
      <c r="V110" s="124"/>
      <c r="W110" s="124"/>
      <c r="X110" s="124"/>
    </row>
    <row r="111" spans="1:24">
      <c r="A111" s="124"/>
      <c r="B111" s="124"/>
      <c r="C111" s="124"/>
      <c r="D111" s="124"/>
      <c r="E111" s="124"/>
      <c r="F111" s="125"/>
      <c r="G111" s="125"/>
      <c r="H111" s="125"/>
      <c r="I111" s="125"/>
      <c r="J111" s="125"/>
      <c r="K111" s="125"/>
      <c r="L111" s="125"/>
      <c r="M111" s="125"/>
      <c r="N111" s="125"/>
      <c r="O111" s="125"/>
      <c r="P111" s="125"/>
      <c r="Q111" s="125"/>
      <c r="R111" s="125"/>
      <c r="S111" s="125"/>
      <c r="T111" s="124"/>
      <c r="U111" s="124"/>
      <c r="V111" s="124"/>
      <c r="W111" s="124"/>
      <c r="X111" s="124"/>
    </row>
    <row r="112" spans="1:24">
      <c r="A112" s="124"/>
      <c r="B112" s="124"/>
      <c r="C112" s="124"/>
      <c r="D112" s="124"/>
      <c r="E112" s="124"/>
      <c r="F112" s="125"/>
      <c r="G112" s="125"/>
      <c r="H112" s="125"/>
      <c r="I112" s="125"/>
      <c r="J112" s="125"/>
      <c r="K112" s="125"/>
      <c r="L112" s="125"/>
      <c r="M112" s="125"/>
      <c r="N112" s="125"/>
      <c r="O112" s="125"/>
      <c r="P112" s="125"/>
      <c r="Q112" s="125"/>
      <c r="R112" s="125"/>
      <c r="S112" s="125"/>
      <c r="T112" s="124"/>
      <c r="U112" s="124"/>
      <c r="V112" s="124"/>
      <c r="W112" s="124"/>
      <c r="X112" s="124"/>
    </row>
    <row r="113" spans="1:24">
      <c r="A113" s="124"/>
      <c r="B113" s="124"/>
      <c r="C113" s="124"/>
      <c r="D113" s="124"/>
      <c r="E113" s="124"/>
      <c r="F113" s="125"/>
      <c r="G113" s="125"/>
      <c r="H113" s="125"/>
      <c r="I113" s="125"/>
      <c r="J113" s="125"/>
      <c r="K113" s="125"/>
      <c r="L113" s="125"/>
      <c r="M113" s="125"/>
      <c r="N113" s="125"/>
      <c r="O113" s="125"/>
      <c r="P113" s="125"/>
      <c r="Q113" s="125"/>
      <c r="R113" s="125"/>
      <c r="S113" s="125"/>
      <c r="T113" s="124"/>
      <c r="U113" s="124"/>
      <c r="V113" s="124"/>
      <c r="W113" s="124"/>
      <c r="X113" s="124"/>
    </row>
    <row r="114" spans="1:24">
      <c r="A114" s="124"/>
      <c r="B114" s="124"/>
      <c r="C114" s="124"/>
      <c r="D114" s="124"/>
      <c r="E114" s="124"/>
      <c r="F114" s="125"/>
      <c r="G114" s="125"/>
      <c r="H114" s="125"/>
      <c r="I114" s="125"/>
      <c r="J114" s="125"/>
      <c r="K114" s="125"/>
      <c r="L114" s="125"/>
      <c r="M114" s="125"/>
      <c r="N114" s="125"/>
      <c r="O114" s="125"/>
      <c r="P114" s="125"/>
      <c r="Q114" s="125"/>
      <c r="R114" s="125"/>
      <c r="S114" s="125"/>
      <c r="T114" s="124"/>
      <c r="U114" s="124"/>
      <c r="V114" s="124"/>
      <c r="W114" s="124"/>
      <c r="X114" s="124"/>
    </row>
    <row r="115" spans="1:24">
      <c r="A115" s="124"/>
      <c r="B115" s="124"/>
      <c r="C115" s="124"/>
      <c r="D115" s="124"/>
      <c r="E115" s="124"/>
      <c r="F115" s="125"/>
      <c r="G115" s="125"/>
      <c r="H115" s="125"/>
      <c r="I115" s="125"/>
      <c r="J115" s="125"/>
      <c r="K115" s="125"/>
      <c r="L115" s="125"/>
      <c r="M115" s="125"/>
      <c r="N115" s="125"/>
      <c r="O115" s="125"/>
      <c r="P115" s="125"/>
      <c r="Q115" s="125"/>
      <c r="R115" s="125"/>
      <c r="S115" s="125"/>
      <c r="T115" s="124"/>
      <c r="U115" s="124"/>
      <c r="V115" s="124"/>
      <c r="W115" s="124"/>
      <c r="X115" s="124"/>
    </row>
    <row r="116" spans="1:24">
      <c r="A116" s="124"/>
      <c r="B116" s="124"/>
      <c r="C116" s="124"/>
      <c r="D116" s="124"/>
      <c r="E116" s="124"/>
      <c r="F116" s="125"/>
      <c r="G116" s="125"/>
      <c r="H116" s="125"/>
      <c r="I116" s="125"/>
      <c r="J116" s="125"/>
      <c r="K116" s="125"/>
      <c r="L116" s="125"/>
      <c r="M116" s="125"/>
      <c r="N116" s="125"/>
      <c r="O116" s="125"/>
      <c r="P116" s="125"/>
      <c r="Q116" s="125"/>
      <c r="R116" s="125"/>
      <c r="S116" s="125"/>
      <c r="T116" s="124"/>
      <c r="U116" s="124"/>
      <c r="V116" s="124"/>
      <c r="W116" s="124"/>
      <c r="X116" s="124"/>
    </row>
    <row r="117" spans="1:24">
      <c r="A117" s="124"/>
      <c r="B117" s="124"/>
      <c r="C117" s="124"/>
      <c r="D117" s="124"/>
      <c r="E117" s="124"/>
      <c r="F117" s="125"/>
      <c r="G117" s="125"/>
      <c r="H117" s="125"/>
      <c r="I117" s="125"/>
      <c r="J117" s="125"/>
      <c r="K117" s="125"/>
      <c r="L117" s="125"/>
      <c r="M117" s="125"/>
      <c r="N117" s="125"/>
      <c r="O117" s="125"/>
      <c r="P117" s="125"/>
      <c r="Q117" s="125"/>
      <c r="R117" s="125"/>
      <c r="S117" s="125"/>
      <c r="T117" s="124"/>
      <c r="U117" s="124"/>
      <c r="V117" s="124"/>
      <c r="W117" s="124"/>
      <c r="X117" s="124"/>
    </row>
    <row r="118" spans="1:24">
      <c r="A118" s="124"/>
      <c r="B118" s="124"/>
      <c r="C118" s="124"/>
      <c r="D118" s="124"/>
      <c r="E118" s="124"/>
      <c r="F118" s="125"/>
      <c r="G118" s="125"/>
      <c r="H118" s="125"/>
      <c r="I118" s="125"/>
      <c r="J118" s="125"/>
      <c r="K118" s="125"/>
      <c r="L118" s="125"/>
      <c r="M118" s="125"/>
      <c r="N118" s="125"/>
      <c r="O118" s="125"/>
      <c r="P118" s="125"/>
      <c r="Q118" s="125"/>
      <c r="R118" s="125"/>
      <c r="S118" s="125"/>
      <c r="T118" s="124"/>
      <c r="U118" s="124"/>
      <c r="V118" s="124"/>
      <c r="W118" s="124"/>
      <c r="X118" s="124"/>
    </row>
    <row r="119" spans="1:24">
      <c r="A119" s="124"/>
      <c r="B119" s="124"/>
      <c r="C119" s="124"/>
      <c r="D119" s="124"/>
      <c r="E119" s="124"/>
      <c r="F119" s="125"/>
      <c r="G119" s="125"/>
      <c r="H119" s="125"/>
      <c r="I119" s="125"/>
      <c r="J119" s="125"/>
      <c r="K119" s="125"/>
      <c r="L119" s="125"/>
      <c r="M119" s="125"/>
      <c r="N119" s="125"/>
      <c r="O119" s="125"/>
      <c r="P119" s="125"/>
      <c r="Q119" s="125"/>
      <c r="R119" s="125"/>
      <c r="S119" s="125"/>
      <c r="T119" s="124"/>
      <c r="U119" s="124"/>
      <c r="V119" s="124"/>
      <c r="W119" s="124"/>
      <c r="X119" s="124"/>
    </row>
    <row r="120" spans="1:24">
      <c r="A120" s="124"/>
      <c r="B120" s="124"/>
      <c r="C120" s="124"/>
      <c r="D120" s="124"/>
      <c r="E120" s="124"/>
      <c r="F120" s="125"/>
      <c r="G120" s="125"/>
      <c r="H120" s="125"/>
      <c r="I120" s="125"/>
      <c r="J120" s="125"/>
      <c r="K120" s="125"/>
      <c r="L120" s="125"/>
      <c r="M120" s="125"/>
      <c r="N120" s="125"/>
      <c r="O120" s="125"/>
      <c r="P120" s="125"/>
      <c r="Q120" s="125"/>
      <c r="R120" s="125"/>
      <c r="S120" s="125"/>
      <c r="T120" s="124"/>
      <c r="U120" s="124"/>
      <c r="V120" s="124"/>
      <c r="W120" s="124"/>
      <c r="X120" s="124"/>
    </row>
    <row r="121" spans="1:24">
      <c r="A121" s="124"/>
      <c r="B121" s="124"/>
      <c r="C121" s="124"/>
      <c r="D121" s="124"/>
      <c r="E121" s="124"/>
      <c r="F121" s="125"/>
      <c r="G121" s="125"/>
      <c r="H121" s="125"/>
      <c r="I121" s="125"/>
      <c r="J121" s="125"/>
      <c r="K121" s="125"/>
      <c r="L121" s="125"/>
      <c r="M121" s="125"/>
      <c r="N121" s="125"/>
      <c r="O121" s="125"/>
      <c r="P121" s="125"/>
      <c r="Q121" s="125"/>
      <c r="R121" s="125"/>
      <c r="S121" s="125"/>
      <c r="T121" s="124"/>
      <c r="U121" s="124"/>
      <c r="V121" s="124"/>
      <c r="W121" s="124"/>
      <c r="X121" s="124"/>
    </row>
    <row r="122" spans="1:24">
      <c r="A122" s="124"/>
      <c r="B122" s="124"/>
      <c r="C122" s="124"/>
      <c r="D122" s="124"/>
      <c r="E122" s="124"/>
      <c r="F122" s="125"/>
      <c r="G122" s="125"/>
      <c r="H122" s="125"/>
      <c r="I122" s="125"/>
      <c r="J122" s="125"/>
      <c r="K122" s="125"/>
      <c r="L122" s="125"/>
      <c r="M122" s="125"/>
      <c r="N122" s="125"/>
      <c r="O122" s="125"/>
      <c r="P122" s="125"/>
      <c r="Q122" s="125"/>
      <c r="R122" s="125"/>
      <c r="S122" s="125"/>
      <c r="T122" s="124"/>
      <c r="U122" s="124"/>
      <c r="V122" s="124"/>
      <c r="W122" s="124"/>
      <c r="X122" s="124"/>
    </row>
    <row r="123" spans="1:24">
      <c r="A123" s="124"/>
      <c r="B123" s="124"/>
      <c r="C123" s="124"/>
      <c r="D123" s="124"/>
      <c r="E123" s="124"/>
      <c r="F123" s="125"/>
      <c r="G123" s="125"/>
      <c r="H123" s="125"/>
      <c r="I123" s="125"/>
      <c r="J123" s="125"/>
      <c r="K123" s="125"/>
      <c r="L123" s="125"/>
      <c r="M123" s="125"/>
      <c r="N123" s="125"/>
      <c r="O123" s="125"/>
      <c r="P123" s="125"/>
      <c r="Q123" s="125"/>
      <c r="R123" s="125"/>
      <c r="S123" s="125"/>
      <c r="T123" s="124"/>
      <c r="U123" s="124"/>
      <c r="V123" s="124"/>
      <c r="W123" s="124"/>
      <c r="X123" s="124"/>
    </row>
    <row r="124" spans="1:24">
      <c r="A124" s="124"/>
      <c r="B124" s="124"/>
      <c r="C124" s="124"/>
      <c r="D124" s="124"/>
      <c r="E124" s="124"/>
      <c r="F124" s="125"/>
      <c r="G124" s="125"/>
      <c r="H124" s="125"/>
      <c r="I124" s="125"/>
      <c r="J124" s="125"/>
      <c r="K124" s="125"/>
      <c r="L124" s="125"/>
      <c r="M124" s="125"/>
      <c r="N124" s="125"/>
      <c r="O124" s="125"/>
      <c r="P124" s="125"/>
      <c r="Q124" s="125"/>
      <c r="R124" s="125"/>
      <c r="S124" s="125"/>
      <c r="T124" s="124"/>
      <c r="U124" s="124"/>
      <c r="V124" s="124"/>
      <c r="W124" s="124"/>
      <c r="X124" s="124"/>
    </row>
    <row r="125" spans="1:24">
      <c r="A125" s="124"/>
      <c r="B125" s="124"/>
      <c r="C125" s="124"/>
      <c r="D125" s="124"/>
      <c r="E125" s="124"/>
      <c r="F125" s="125"/>
      <c r="G125" s="125"/>
      <c r="H125" s="125"/>
      <c r="I125" s="125"/>
      <c r="J125" s="125"/>
      <c r="K125" s="125"/>
      <c r="L125" s="125"/>
      <c r="M125" s="125"/>
      <c r="N125" s="125"/>
      <c r="O125" s="125"/>
      <c r="P125" s="125"/>
      <c r="Q125" s="125"/>
      <c r="R125" s="125"/>
      <c r="S125" s="125"/>
      <c r="T125" s="124"/>
      <c r="U125" s="124"/>
      <c r="V125" s="124"/>
      <c r="W125" s="124"/>
      <c r="X125" s="124"/>
    </row>
    <row r="126" spans="1:24">
      <c r="A126" s="124"/>
      <c r="B126" s="124"/>
      <c r="C126" s="124"/>
      <c r="D126" s="124"/>
      <c r="E126" s="124"/>
      <c r="F126" s="125"/>
      <c r="G126" s="125"/>
      <c r="H126" s="125"/>
      <c r="I126" s="125"/>
      <c r="J126" s="125"/>
      <c r="K126" s="125"/>
      <c r="L126" s="125"/>
      <c r="M126" s="125"/>
      <c r="N126" s="125"/>
      <c r="O126" s="125"/>
      <c r="P126" s="125"/>
      <c r="Q126" s="125"/>
      <c r="R126" s="125"/>
      <c r="S126" s="125"/>
      <c r="T126" s="124"/>
      <c r="U126" s="124"/>
      <c r="V126" s="124"/>
      <c r="W126" s="124"/>
      <c r="X126" s="124"/>
    </row>
    <row r="127" spans="1:24">
      <c r="A127" s="124"/>
      <c r="B127" s="124"/>
      <c r="C127" s="124"/>
      <c r="D127" s="124"/>
      <c r="E127" s="124"/>
      <c r="F127" s="125"/>
      <c r="G127" s="125"/>
      <c r="H127" s="125"/>
      <c r="I127" s="125"/>
      <c r="J127" s="125"/>
      <c r="K127" s="125"/>
      <c r="L127" s="125"/>
      <c r="M127" s="125"/>
      <c r="N127" s="125"/>
      <c r="O127" s="125"/>
      <c r="P127" s="125"/>
      <c r="Q127" s="125"/>
      <c r="R127" s="125"/>
      <c r="S127" s="125"/>
      <c r="T127" s="124"/>
      <c r="U127" s="124"/>
      <c r="V127" s="124"/>
      <c r="W127" s="124"/>
      <c r="X127" s="124"/>
    </row>
    <row r="128" spans="1:24">
      <c r="A128" s="124"/>
      <c r="B128" s="124"/>
      <c r="C128" s="124"/>
      <c r="D128" s="124"/>
      <c r="E128" s="124"/>
      <c r="F128" s="125"/>
      <c r="G128" s="125"/>
      <c r="H128" s="125"/>
      <c r="I128" s="125"/>
      <c r="J128" s="125"/>
      <c r="K128" s="125"/>
      <c r="L128" s="125"/>
      <c r="M128" s="125"/>
      <c r="N128" s="125"/>
      <c r="O128" s="125"/>
      <c r="P128" s="125"/>
      <c r="Q128" s="125"/>
      <c r="R128" s="125"/>
      <c r="S128" s="125"/>
      <c r="T128" s="124"/>
      <c r="U128" s="124"/>
      <c r="V128" s="124"/>
      <c r="W128" s="124"/>
      <c r="X128" s="124"/>
    </row>
    <row r="129" spans="1:24">
      <c r="A129" s="124"/>
      <c r="B129" s="124"/>
      <c r="C129" s="124"/>
      <c r="D129" s="124"/>
      <c r="E129" s="124"/>
      <c r="F129" s="125"/>
      <c r="G129" s="125"/>
      <c r="H129" s="125"/>
      <c r="I129" s="125"/>
      <c r="J129" s="125"/>
      <c r="K129" s="125"/>
      <c r="L129" s="125"/>
      <c r="M129" s="125"/>
      <c r="N129" s="125"/>
      <c r="O129" s="125"/>
      <c r="P129" s="125"/>
      <c r="Q129" s="125"/>
      <c r="R129" s="125"/>
      <c r="S129" s="125"/>
      <c r="T129" s="124"/>
      <c r="U129" s="124"/>
      <c r="V129" s="124"/>
      <c r="W129" s="124"/>
      <c r="X129" s="124"/>
    </row>
    <row r="130" spans="1:24">
      <c r="A130" s="124"/>
      <c r="B130" s="124"/>
      <c r="C130" s="124"/>
      <c r="D130" s="124"/>
      <c r="E130" s="124"/>
      <c r="F130" s="125"/>
      <c r="G130" s="125"/>
      <c r="H130" s="125"/>
      <c r="I130" s="125"/>
      <c r="J130" s="125"/>
      <c r="K130" s="125"/>
      <c r="L130" s="125"/>
      <c r="M130" s="125"/>
      <c r="N130" s="125"/>
      <c r="O130" s="125"/>
      <c r="P130" s="125"/>
      <c r="Q130" s="125"/>
      <c r="R130" s="125"/>
      <c r="S130" s="125"/>
      <c r="T130" s="124"/>
      <c r="U130" s="124"/>
      <c r="V130" s="124"/>
      <c r="W130" s="124"/>
      <c r="X130" s="124"/>
    </row>
    <row r="131" spans="1:24">
      <c r="A131" s="124"/>
      <c r="B131" s="124"/>
      <c r="C131" s="124"/>
      <c r="D131" s="124"/>
      <c r="E131" s="124"/>
      <c r="F131" s="125"/>
      <c r="G131" s="125"/>
      <c r="H131" s="125"/>
      <c r="I131" s="125"/>
      <c r="J131" s="125"/>
      <c r="K131" s="125"/>
      <c r="L131" s="125"/>
      <c r="M131" s="125"/>
      <c r="N131" s="125"/>
      <c r="O131" s="125"/>
      <c r="P131" s="125"/>
      <c r="Q131" s="125"/>
      <c r="R131" s="125"/>
      <c r="S131" s="125"/>
      <c r="T131" s="124"/>
      <c r="U131" s="124"/>
      <c r="V131" s="124"/>
      <c r="W131" s="124"/>
      <c r="X131" s="124"/>
    </row>
    <row r="132" spans="1:24">
      <c r="A132" s="124"/>
      <c r="B132" s="124"/>
      <c r="C132" s="124"/>
      <c r="D132" s="124"/>
      <c r="E132" s="124"/>
      <c r="F132" s="125"/>
      <c r="G132" s="125"/>
      <c r="H132" s="125"/>
      <c r="I132" s="125"/>
      <c r="J132" s="125"/>
      <c r="K132" s="125"/>
      <c r="L132" s="125"/>
      <c r="M132" s="125"/>
      <c r="N132" s="125"/>
      <c r="O132" s="125"/>
      <c r="P132" s="125"/>
      <c r="Q132" s="125"/>
      <c r="R132" s="125"/>
      <c r="S132" s="125"/>
      <c r="T132" s="124"/>
      <c r="U132" s="124"/>
      <c r="V132" s="124"/>
      <c r="W132" s="124"/>
      <c r="X132" s="124"/>
    </row>
    <row r="133" spans="1:24">
      <c r="A133" s="124"/>
      <c r="B133" s="124"/>
      <c r="C133" s="124"/>
      <c r="D133" s="124"/>
      <c r="E133" s="124"/>
      <c r="F133" s="125"/>
      <c r="G133" s="125"/>
      <c r="H133" s="125"/>
      <c r="I133" s="125"/>
      <c r="J133" s="125"/>
      <c r="K133" s="125"/>
      <c r="L133" s="125"/>
      <c r="M133" s="125"/>
      <c r="N133" s="125"/>
      <c r="O133" s="125"/>
      <c r="P133" s="125"/>
      <c r="Q133" s="125"/>
      <c r="R133" s="125"/>
      <c r="S133" s="125"/>
      <c r="T133" s="124"/>
      <c r="U133" s="124"/>
      <c r="V133" s="124"/>
      <c r="W133" s="124"/>
      <c r="X133" s="124"/>
    </row>
    <row r="134" spans="1:24">
      <c r="A134" s="124"/>
      <c r="B134" s="124"/>
      <c r="C134" s="124"/>
      <c r="D134" s="124"/>
      <c r="E134" s="124"/>
      <c r="F134" s="125"/>
      <c r="G134" s="125"/>
      <c r="H134" s="125"/>
      <c r="I134" s="125"/>
      <c r="J134" s="125"/>
      <c r="K134" s="125"/>
      <c r="L134" s="125"/>
      <c r="M134" s="125"/>
      <c r="N134" s="125"/>
      <c r="O134" s="125"/>
      <c r="P134" s="125"/>
      <c r="Q134" s="125"/>
      <c r="R134" s="125"/>
      <c r="S134" s="125"/>
      <c r="T134" s="124"/>
      <c r="U134" s="124"/>
      <c r="V134" s="124"/>
      <c r="W134" s="124"/>
      <c r="X134" s="124"/>
    </row>
    <row r="135" spans="1:24">
      <c r="A135" s="124"/>
      <c r="B135" s="124"/>
      <c r="C135" s="124"/>
      <c r="D135" s="124"/>
      <c r="E135" s="124"/>
      <c r="F135" s="125"/>
      <c r="G135" s="125"/>
      <c r="H135" s="125"/>
      <c r="I135" s="125"/>
      <c r="J135" s="125"/>
      <c r="K135" s="125"/>
      <c r="L135" s="125"/>
      <c r="M135" s="125"/>
      <c r="N135" s="125"/>
      <c r="O135" s="125"/>
      <c r="P135" s="125"/>
      <c r="Q135" s="125"/>
      <c r="R135" s="125"/>
      <c r="S135" s="125"/>
      <c r="T135" s="124"/>
      <c r="U135" s="124"/>
      <c r="V135" s="124"/>
      <c r="W135" s="124"/>
      <c r="X135" s="124"/>
    </row>
    <row r="136" spans="1:24">
      <c r="A136" s="124"/>
      <c r="B136" s="124"/>
      <c r="C136" s="124"/>
      <c r="D136" s="124"/>
      <c r="E136" s="124"/>
      <c r="F136" s="125"/>
      <c r="G136" s="125"/>
      <c r="H136" s="125"/>
      <c r="I136" s="125"/>
      <c r="J136" s="125"/>
      <c r="K136" s="125"/>
      <c r="L136" s="125"/>
      <c r="M136" s="125"/>
      <c r="N136" s="125"/>
      <c r="O136" s="125"/>
      <c r="P136" s="125"/>
      <c r="Q136" s="125"/>
      <c r="R136" s="125"/>
      <c r="S136" s="125"/>
      <c r="T136" s="124"/>
      <c r="U136" s="124"/>
      <c r="V136" s="124"/>
      <c r="W136" s="124"/>
      <c r="X136" s="124"/>
    </row>
    <row r="137" spans="1:24">
      <c r="A137" s="124"/>
      <c r="B137" s="124"/>
      <c r="C137" s="124"/>
      <c r="D137" s="124"/>
      <c r="E137" s="124"/>
      <c r="F137" s="125"/>
      <c r="G137" s="125"/>
      <c r="H137" s="125"/>
      <c r="I137" s="125"/>
      <c r="J137" s="125"/>
      <c r="K137" s="125"/>
      <c r="L137" s="125"/>
      <c r="M137" s="125"/>
      <c r="N137" s="125"/>
      <c r="O137" s="125"/>
      <c r="P137" s="125"/>
      <c r="Q137" s="125"/>
      <c r="R137" s="125"/>
      <c r="S137" s="125"/>
      <c r="T137" s="124"/>
      <c r="U137" s="124"/>
      <c r="V137" s="124"/>
      <c r="W137" s="124"/>
      <c r="X137" s="124"/>
    </row>
    <row r="138" spans="1:24">
      <c r="A138" s="124"/>
      <c r="B138" s="124"/>
      <c r="C138" s="124"/>
      <c r="D138" s="124"/>
      <c r="E138" s="124"/>
      <c r="F138" s="125"/>
      <c r="G138" s="125"/>
      <c r="H138" s="125"/>
      <c r="I138" s="125"/>
      <c r="J138" s="125"/>
      <c r="K138" s="125"/>
      <c r="L138" s="125"/>
      <c r="M138" s="125"/>
      <c r="N138" s="125"/>
      <c r="O138" s="125"/>
      <c r="P138" s="125"/>
      <c r="Q138" s="125"/>
      <c r="R138" s="125"/>
      <c r="S138" s="125"/>
      <c r="T138" s="124"/>
      <c r="U138" s="124"/>
      <c r="V138" s="124"/>
      <c r="W138" s="124"/>
      <c r="X138" s="124"/>
    </row>
    <row r="139" spans="1:24">
      <c r="A139" s="124"/>
      <c r="B139" s="124"/>
      <c r="C139" s="124"/>
      <c r="D139" s="124"/>
      <c r="E139" s="124"/>
      <c r="F139" s="125"/>
      <c r="G139" s="125"/>
      <c r="H139" s="125"/>
      <c r="I139" s="125"/>
      <c r="J139" s="125"/>
      <c r="K139" s="125"/>
      <c r="L139" s="125"/>
      <c r="M139" s="125"/>
      <c r="N139" s="125"/>
      <c r="O139" s="125"/>
      <c r="P139" s="125"/>
      <c r="Q139" s="125"/>
      <c r="R139" s="125"/>
      <c r="S139" s="125"/>
      <c r="T139" s="124"/>
      <c r="U139" s="124"/>
      <c r="V139" s="124"/>
      <c r="W139" s="124"/>
      <c r="X139" s="124"/>
    </row>
    <row r="140" spans="1:24">
      <c r="A140" s="124"/>
      <c r="B140" s="124"/>
      <c r="C140" s="124"/>
      <c r="D140" s="124"/>
      <c r="E140" s="124"/>
      <c r="F140" s="125"/>
      <c r="G140" s="125"/>
      <c r="H140" s="125"/>
      <c r="I140" s="125"/>
      <c r="J140" s="125"/>
      <c r="K140" s="125"/>
      <c r="L140" s="125"/>
      <c r="M140" s="125"/>
      <c r="N140" s="125"/>
      <c r="O140" s="125"/>
      <c r="P140" s="125"/>
      <c r="Q140" s="125"/>
      <c r="R140" s="125"/>
      <c r="S140" s="125"/>
      <c r="T140" s="124"/>
      <c r="U140" s="124"/>
      <c r="V140" s="124"/>
      <c r="W140" s="124"/>
      <c r="X140" s="124"/>
    </row>
    <row r="141" spans="1:24">
      <c r="A141" s="124"/>
      <c r="B141" s="124"/>
      <c r="C141" s="124"/>
      <c r="D141" s="124"/>
      <c r="E141" s="124"/>
      <c r="F141" s="125"/>
      <c r="G141" s="125"/>
      <c r="H141" s="125"/>
      <c r="I141" s="125"/>
      <c r="J141" s="125"/>
      <c r="K141" s="125"/>
      <c r="L141" s="125"/>
      <c r="M141" s="125"/>
      <c r="N141" s="125"/>
      <c r="O141" s="125"/>
      <c r="P141" s="125"/>
      <c r="Q141" s="125"/>
      <c r="R141" s="125"/>
      <c r="S141" s="125"/>
      <c r="T141" s="124"/>
      <c r="U141" s="124"/>
      <c r="V141" s="124"/>
      <c r="W141" s="124"/>
      <c r="X141" s="124"/>
    </row>
    <row r="142" spans="1:24">
      <c r="A142" s="124"/>
      <c r="B142" s="124"/>
      <c r="C142" s="124"/>
      <c r="D142" s="124"/>
      <c r="E142" s="124"/>
      <c r="F142" s="125"/>
      <c r="G142" s="125"/>
      <c r="H142" s="125"/>
      <c r="I142" s="125"/>
      <c r="J142" s="125"/>
      <c r="K142" s="125"/>
      <c r="L142" s="125"/>
      <c r="M142" s="125"/>
      <c r="N142" s="125"/>
      <c r="O142" s="125"/>
      <c r="P142" s="125"/>
      <c r="Q142" s="125"/>
      <c r="R142" s="125"/>
      <c r="S142" s="125"/>
      <c r="T142" s="124"/>
      <c r="U142" s="124"/>
      <c r="V142" s="124"/>
      <c r="W142" s="124"/>
      <c r="X142" s="124"/>
    </row>
    <row r="143" spans="1:24">
      <c r="A143" s="124"/>
      <c r="B143" s="124"/>
      <c r="C143" s="124"/>
      <c r="D143" s="124"/>
      <c r="E143" s="124"/>
      <c r="F143" s="125"/>
      <c r="G143" s="125"/>
      <c r="H143" s="125"/>
      <c r="I143" s="125"/>
      <c r="J143" s="125"/>
      <c r="K143" s="125"/>
      <c r="L143" s="125"/>
      <c r="M143" s="125"/>
      <c r="N143" s="125"/>
      <c r="O143" s="125"/>
      <c r="P143" s="125"/>
      <c r="Q143" s="125"/>
      <c r="R143" s="125"/>
      <c r="S143" s="125"/>
      <c r="T143" s="124"/>
      <c r="U143" s="124"/>
      <c r="V143" s="124"/>
      <c r="W143" s="124"/>
      <c r="X143" s="124"/>
    </row>
    <row r="144" spans="1:24">
      <c r="A144" s="124"/>
      <c r="B144" s="124"/>
      <c r="C144" s="124"/>
      <c r="D144" s="124"/>
      <c r="E144" s="124"/>
      <c r="F144" s="125"/>
      <c r="G144" s="125"/>
      <c r="H144" s="125"/>
      <c r="I144" s="125"/>
      <c r="J144" s="125"/>
      <c r="K144" s="125"/>
      <c r="L144" s="125"/>
      <c r="M144" s="125"/>
      <c r="N144" s="125"/>
      <c r="O144" s="125"/>
      <c r="P144" s="125"/>
      <c r="Q144" s="125"/>
      <c r="R144" s="125"/>
      <c r="S144" s="125"/>
      <c r="T144" s="124"/>
      <c r="U144" s="124"/>
      <c r="V144" s="124"/>
      <c r="W144" s="124"/>
      <c r="X144" s="124"/>
    </row>
    <row r="145" spans="1:24">
      <c r="A145" s="124"/>
      <c r="B145" s="124"/>
      <c r="C145" s="124"/>
      <c r="D145" s="124"/>
      <c r="E145" s="124"/>
      <c r="F145" s="125"/>
      <c r="G145" s="125"/>
      <c r="H145" s="125"/>
      <c r="I145" s="125"/>
      <c r="J145" s="125"/>
      <c r="K145" s="125"/>
      <c r="L145" s="125"/>
      <c r="M145" s="125"/>
      <c r="N145" s="125"/>
      <c r="O145" s="125"/>
      <c r="P145" s="125"/>
      <c r="Q145" s="125"/>
      <c r="R145" s="125"/>
      <c r="S145" s="125"/>
      <c r="T145" s="124"/>
      <c r="U145" s="124"/>
      <c r="V145" s="124"/>
      <c r="W145" s="124"/>
      <c r="X145" s="124"/>
    </row>
    <row r="146" spans="1:24">
      <c r="A146" s="124"/>
      <c r="B146" s="124"/>
      <c r="C146" s="124"/>
      <c r="D146" s="124"/>
      <c r="E146" s="124"/>
      <c r="F146" s="125"/>
      <c r="G146" s="125"/>
      <c r="H146" s="125"/>
      <c r="I146" s="125"/>
      <c r="J146" s="125"/>
      <c r="K146" s="125"/>
      <c r="L146" s="125"/>
      <c r="M146" s="125"/>
      <c r="N146" s="125"/>
      <c r="O146" s="125"/>
      <c r="P146" s="125"/>
      <c r="Q146" s="125"/>
      <c r="R146" s="125"/>
      <c r="S146" s="125"/>
      <c r="T146" s="124"/>
      <c r="U146" s="124"/>
      <c r="V146" s="124"/>
      <c r="W146" s="124"/>
      <c r="X146" s="124"/>
    </row>
    <row r="147" spans="1:24">
      <c r="A147" s="124"/>
      <c r="B147" s="124"/>
      <c r="C147" s="124"/>
      <c r="D147" s="124"/>
      <c r="E147" s="124"/>
      <c r="F147" s="125"/>
      <c r="G147" s="125"/>
      <c r="H147" s="125"/>
      <c r="I147" s="125"/>
      <c r="J147" s="125"/>
      <c r="K147" s="125"/>
      <c r="L147" s="125"/>
      <c r="M147" s="125"/>
      <c r="N147" s="125"/>
      <c r="O147" s="125"/>
      <c r="P147" s="125"/>
      <c r="Q147" s="125"/>
      <c r="R147" s="125"/>
      <c r="S147" s="125"/>
      <c r="T147" s="124"/>
      <c r="U147" s="124"/>
      <c r="V147" s="124"/>
      <c r="W147" s="124"/>
      <c r="X147" s="124"/>
    </row>
    <row r="148" spans="1:24">
      <c r="A148" s="124"/>
      <c r="B148" s="124"/>
      <c r="C148" s="124"/>
      <c r="D148" s="124"/>
      <c r="E148" s="124"/>
      <c r="F148" s="125"/>
      <c r="G148" s="125"/>
      <c r="H148" s="125"/>
      <c r="I148" s="125"/>
      <c r="J148" s="125"/>
      <c r="K148" s="125"/>
      <c r="L148" s="125"/>
      <c r="M148" s="125"/>
      <c r="N148" s="125"/>
      <c r="O148" s="125"/>
      <c r="P148" s="125"/>
      <c r="Q148" s="125"/>
      <c r="R148" s="125"/>
      <c r="S148" s="125"/>
      <c r="T148" s="124"/>
      <c r="U148" s="124"/>
      <c r="V148" s="124"/>
      <c r="W148" s="124"/>
      <c r="X148" s="124"/>
    </row>
    <row r="149" spans="1:24">
      <c r="A149" s="124"/>
      <c r="B149" s="124"/>
      <c r="C149" s="124"/>
      <c r="D149" s="124"/>
      <c r="E149" s="124"/>
      <c r="F149" s="125"/>
      <c r="G149" s="125"/>
      <c r="H149" s="125"/>
      <c r="I149" s="125"/>
      <c r="J149" s="125"/>
      <c r="K149" s="125"/>
      <c r="L149" s="125"/>
      <c r="M149" s="125"/>
      <c r="N149" s="125"/>
      <c r="O149" s="125"/>
      <c r="P149" s="125"/>
      <c r="Q149" s="125"/>
      <c r="R149" s="125"/>
      <c r="S149" s="125"/>
      <c r="T149" s="124"/>
      <c r="U149" s="124"/>
      <c r="V149" s="124"/>
      <c r="W149" s="124"/>
      <c r="X149" s="124"/>
    </row>
    <row r="150" spans="1:24">
      <c r="A150" s="124"/>
      <c r="B150" s="124"/>
      <c r="C150" s="124"/>
      <c r="D150" s="124"/>
      <c r="E150" s="124"/>
      <c r="F150" s="125"/>
      <c r="G150" s="125"/>
      <c r="H150" s="125"/>
      <c r="I150" s="125"/>
      <c r="J150" s="125"/>
      <c r="K150" s="125"/>
      <c r="L150" s="125"/>
      <c r="M150" s="125"/>
      <c r="N150" s="125"/>
      <c r="O150" s="125"/>
      <c r="P150" s="125"/>
      <c r="Q150" s="125"/>
      <c r="R150" s="125"/>
      <c r="S150" s="125"/>
      <c r="T150" s="124"/>
      <c r="U150" s="124"/>
      <c r="V150" s="124"/>
      <c r="W150" s="124"/>
      <c r="X150" s="124"/>
    </row>
    <row r="151" spans="1:24">
      <c r="A151" s="124"/>
      <c r="B151" s="124"/>
      <c r="C151" s="124"/>
      <c r="D151" s="124"/>
      <c r="E151" s="124"/>
      <c r="F151" s="125"/>
      <c r="G151" s="125"/>
      <c r="H151" s="125"/>
      <c r="I151" s="125"/>
      <c r="J151" s="125"/>
      <c r="K151" s="125"/>
      <c r="L151" s="125"/>
      <c r="M151" s="125"/>
      <c r="N151" s="125"/>
      <c r="O151" s="125"/>
      <c r="P151" s="125"/>
      <c r="Q151" s="125"/>
      <c r="R151" s="125"/>
      <c r="S151" s="125"/>
      <c r="T151" s="124"/>
      <c r="U151" s="124"/>
      <c r="V151" s="124"/>
      <c r="W151" s="124"/>
      <c r="X151" s="124"/>
    </row>
    <row r="152" spans="1:24">
      <c r="A152" s="124"/>
      <c r="B152" s="124"/>
      <c r="C152" s="124"/>
      <c r="D152" s="124"/>
      <c r="E152" s="124"/>
      <c r="F152" s="125"/>
      <c r="G152" s="125"/>
      <c r="H152" s="125"/>
      <c r="I152" s="125"/>
      <c r="J152" s="125"/>
      <c r="K152" s="125"/>
      <c r="L152" s="125"/>
      <c r="M152" s="125"/>
      <c r="N152" s="125"/>
      <c r="O152" s="125"/>
      <c r="P152" s="125"/>
      <c r="Q152" s="125"/>
      <c r="R152" s="125"/>
      <c r="S152" s="125"/>
      <c r="T152" s="124"/>
      <c r="U152" s="124"/>
      <c r="V152" s="124"/>
      <c r="W152" s="124"/>
      <c r="X152" s="124"/>
    </row>
    <row r="153" spans="1:24">
      <c r="A153" s="124"/>
      <c r="B153" s="124"/>
      <c r="C153" s="124"/>
      <c r="D153" s="124"/>
      <c r="E153" s="124"/>
      <c r="F153" s="125"/>
      <c r="G153" s="125"/>
      <c r="H153" s="125"/>
      <c r="I153" s="125"/>
      <c r="J153" s="125"/>
      <c r="K153" s="125"/>
      <c r="L153" s="125"/>
      <c r="M153" s="125"/>
      <c r="N153" s="125"/>
      <c r="O153" s="125"/>
      <c r="P153" s="125"/>
      <c r="Q153" s="125"/>
      <c r="R153" s="125"/>
      <c r="S153" s="125"/>
      <c r="T153" s="124"/>
      <c r="U153" s="124"/>
      <c r="V153" s="124"/>
      <c r="W153" s="124"/>
      <c r="X153" s="124"/>
    </row>
    <row r="154" spans="1:24">
      <c r="A154" s="124"/>
      <c r="B154" s="124"/>
      <c r="C154" s="124"/>
      <c r="D154" s="124"/>
      <c r="E154" s="124"/>
      <c r="F154" s="125"/>
      <c r="G154" s="125"/>
      <c r="H154" s="125"/>
      <c r="I154" s="125"/>
      <c r="J154" s="125"/>
      <c r="K154" s="125"/>
      <c r="L154" s="125"/>
      <c r="M154" s="125"/>
      <c r="N154" s="125"/>
      <c r="O154" s="125"/>
      <c r="P154" s="125"/>
      <c r="Q154" s="125"/>
      <c r="R154" s="125"/>
      <c r="S154" s="125"/>
      <c r="T154" s="124"/>
      <c r="U154" s="124"/>
      <c r="V154" s="124"/>
      <c r="W154" s="124"/>
      <c r="X154" s="124"/>
    </row>
    <row r="155" spans="1:24">
      <c r="A155" s="124"/>
      <c r="B155" s="124"/>
      <c r="C155" s="124"/>
      <c r="D155" s="124"/>
      <c r="E155" s="124"/>
      <c r="F155" s="125"/>
      <c r="G155" s="125"/>
      <c r="H155" s="125"/>
      <c r="I155" s="125"/>
      <c r="J155" s="125"/>
      <c r="K155" s="125"/>
      <c r="L155" s="125"/>
      <c r="M155" s="125"/>
      <c r="N155" s="125"/>
      <c r="O155" s="125"/>
      <c r="P155" s="125"/>
      <c r="Q155" s="125"/>
      <c r="R155" s="125"/>
      <c r="S155" s="125"/>
      <c r="T155" s="124"/>
      <c r="U155" s="124"/>
      <c r="V155" s="124"/>
      <c r="W155" s="124"/>
      <c r="X155" s="124"/>
    </row>
    <row r="156" spans="1:24">
      <c r="A156" s="124"/>
      <c r="B156" s="124"/>
      <c r="C156" s="124"/>
      <c r="D156" s="124"/>
      <c r="E156" s="124"/>
      <c r="F156" s="125"/>
      <c r="G156" s="125"/>
      <c r="H156" s="125"/>
      <c r="I156" s="125"/>
      <c r="J156" s="125"/>
      <c r="K156" s="125"/>
      <c r="L156" s="125"/>
      <c r="M156" s="125"/>
      <c r="N156" s="125"/>
      <c r="O156" s="125"/>
      <c r="P156" s="125"/>
      <c r="Q156" s="125"/>
      <c r="R156" s="125"/>
      <c r="S156" s="125"/>
      <c r="T156" s="124"/>
      <c r="U156" s="124"/>
      <c r="V156" s="124"/>
      <c r="W156" s="124"/>
      <c r="X156" s="124"/>
    </row>
    <row r="157" spans="1:24">
      <c r="A157" s="124"/>
      <c r="B157" s="124"/>
      <c r="C157" s="124"/>
      <c r="D157" s="124"/>
      <c r="E157" s="124"/>
      <c r="F157" s="125"/>
      <c r="G157" s="125"/>
      <c r="H157" s="125"/>
      <c r="I157" s="125"/>
      <c r="J157" s="125"/>
      <c r="K157" s="125"/>
      <c r="L157" s="125"/>
      <c r="M157" s="125"/>
      <c r="N157" s="125"/>
      <c r="O157" s="125"/>
      <c r="P157" s="125"/>
      <c r="Q157" s="125"/>
      <c r="R157" s="125"/>
      <c r="S157" s="125"/>
      <c r="T157" s="124"/>
      <c r="U157" s="124"/>
      <c r="V157" s="124"/>
      <c r="W157" s="124"/>
      <c r="X157" s="124"/>
    </row>
    <row r="158" spans="1:24">
      <c r="A158" s="124"/>
      <c r="B158" s="124"/>
      <c r="C158" s="124"/>
      <c r="D158" s="124"/>
      <c r="E158" s="124"/>
      <c r="F158" s="125"/>
      <c r="G158" s="125"/>
      <c r="H158" s="125"/>
      <c r="I158" s="125"/>
      <c r="J158" s="125"/>
      <c r="K158" s="125"/>
      <c r="L158" s="125"/>
      <c r="M158" s="125"/>
      <c r="N158" s="125"/>
      <c r="O158" s="125"/>
      <c r="P158" s="125"/>
      <c r="Q158" s="125"/>
      <c r="R158" s="125"/>
      <c r="S158" s="125"/>
      <c r="T158" s="124"/>
      <c r="U158" s="124"/>
      <c r="V158" s="124"/>
      <c r="W158" s="124"/>
      <c r="X158" s="124"/>
    </row>
    <row r="159" spans="1:24">
      <c r="A159" s="124"/>
      <c r="B159" s="124"/>
      <c r="C159" s="124"/>
      <c r="D159" s="124"/>
      <c r="E159" s="124"/>
      <c r="F159" s="125"/>
      <c r="G159" s="125"/>
      <c r="H159" s="125"/>
      <c r="I159" s="125"/>
      <c r="J159" s="125"/>
      <c r="K159" s="125"/>
      <c r="L159" s="125"/>
      <c r="M159" s="125"/>
      <c r="N159" s="125"/>
      <c r="O159" s="125"/>
      <c r="P159" s="125"/>
      <c r="Q159" s="125"/>
      <c r="R159" s="125"/>
      <c r="S159" s="125"/>
      <c r="T159" s="124"/>
      <c r="U159" s="124"/>
      <c r="V159" s="124"/>
      <c r="W159" s="124"/>
      <c r="X159" s="124"/>
    </row>
    <row r="160" spans="1:24">
      <c r="A160" s="124"/>
      <c r="B160" s="124"/>
      <c r="C160" s="124"/>
      <c r="D160" s="124"/>
      <c r="E160" s="124"/>
      <c r="F160" s="125"/>
      <c r="G160" s="125"/>
      <c r="H160" s="125"/>
      <c r="I160" s="125"/>
      <c r="J160" s="125"/>
      <c r="K160" s="125"/>
      <c r="L160" s="125"/>
      <c r="M160" s="125"/>
      <c r="N160" s="125"/>
      <c r="O160" s="125"/>
      <c r="P160" s="125"/>
      <c r="Q160" s="125"/>
      <c r="R160" s="125"/>
      <c r="S160" s="125"/>
      <c r="T160" s="124"/>
      <c r="U160" s="124"/>
      <c r="V160" s="124"/>
      <c r="W160" s="124"/>
      <c r="X160" s="124"/>
    </row>
    <row r="161" spans="1:24">
      <c r="A161" s="124"/>
      <c r="B161" s="124"/>
      <c r="C161" s="124"/>
      <c r="D161" s="124"/>
      <c r="E161" s="124"/>
      <c r="F161" s="125"/>
      <c r="G161" s="125"/>
      <c r="H161" s="125"/>
      <c r="I161" s="125"/>
      <c r="J161" s="125"/>
      <c r="K161" s="125"/>
      <c r="L161" s="125"/>
      <c r="M161" s="125"/>
      <c r="N161" s="125"/>
      <c r="O161" s="125"/>
      <c r="P161" s="125"/>
      <c r="Q161" s="125"/>
      <c r="R161" s="125"/>
      <c r="S161" s="125"/>
      <c r="T161" s="124"/>
      <c r="U161" s="124"/>
      <c r="V161" s="124"/>
      <c r="W161" s="124"/>
      <c r="X161" s="124"/>
    </row>
    <row r="162" spans="1:24">
      <c r="A162" s="124"/>
      <c r="B162" s="124"/>
      <c r="C162" s="124"/>
      <c r="D162" s="124"/>
      <c r="E162" s="124"/>
      <c r="F162" s="125"/>
      <c r="G162" s="125"/>
      <c r="H162" s="125"/>
      <c r="I162" s="125"/>
      <c r="J162" s="125"/>
      <c r="K162" s="125"/>
      <c r="L162" s="125"/>
      <c r="M162" s="125"/>
      <c r="N162" s="125"/>
      <c r="O162" s="125"/>
      <c r="P162" s="125"/>
      <c r="Q162" s="125"/>
      <c r="R162" s="125"/>
      <c r="S162" s="125"/>
      <c r="T162" s="124"/>
      <c r="U162" s="124"/>
      <c r="V162" s="124"/>
      <c r="W162" s="124"/>
      <c r="X162" s="124"/>
    </row>
    <row r="163" spans="1:24">
      <c r="A163" s="124"/>
      <c r="B163" s="124"/>
      <c r="C163" s="124"/>
      <c r="D163" s="124"/>
      <c r="E163" s="124"/>
      <c r="F163" s="125"/>
      <c r="G163" s="125"/>
      <c r="H163" s="125"/>
      <c r="I163" s="125"/>
      <c r="J163" s="125"/>
      <c r="K163" s="125"/>
      <c r="L163" s="125"/>
      <c r="M163" s="125"/>
      <c r="N163" s="125"/>
      <c r="O163" s="125"/>
      <c r="P163" s="125"/>
      <c r="Q163" s="125"/>
      <c r="R163" s="125"/>
      <c r="S163" s="125"/>
      <c r="T163" s="124"/>
      <c r="U163" s="124"/>
      <c r="V163" s="124"/>
      <c r="W163" s="124"/>
      <c r="X163" s="124"/>
    </row>
    <row r="164" spans="1:24">
      <c r="A164" s="124"/>
      <c r="B164" s="124"/>
      <c r="C164" s="124"/>
      <c r="D164" s="124"/>
      <c r="E164" s="124"/>
      <c r="F164" s="125"/>
      <c r="G164" s="125"/>
      <c r="H164" s="125"/>
      <c r="I164" s="125"/>
      <c r="J164" s="125"/>
      <c r="K164" s="125"/>
      <c r="L164" s="125"/>
      <c r="M164" s="125"/>
      <c r="N164" s="125"/>
      <c r="O164" s="125"/>
      <c r="P164" s="125"/>
      <c r="Q164" s="125"/>
      <c r="R164" s="125"/>
      <c r="S164" s="125"/>
      <c r="T164" s="124"/>
      <c r="U164" s="124"/>
      <c r="V164" s="124"/>
      <c r="W164" s="124"/>
      <c r="X164" s="124"/>
    </row>
    <row r="165" spans="1:24">
      <c r="A165" s="124"/>
      <c r="B165" s="124"/>
      <c r="C165" s="124"/>
      <c r="D165" s="124"/>
      <c r="E165" s="124"/>
      <c r="F165" s="125"/>
      <c r="G165" s="125"/>
      <c r="H165" s="125"/>
      <c r="I165" s="125"/>
      <c r="J165" s="125"/>
      <c r="K165" s="125"/>
      <c r="L165" s="125"/>
      <c r="M165" s="125"/>
      <c r="N165" s="125"/>
      <c r="O165" s="125"/>
      <c r="P165" s="125"/>
      <c r="Q165" s="125"/>
      <c r="R165" s="125"/>
      <c r="S165" s="125"/>
      <c r="T165" s="124"/>
      <c r="U165" s="124"/>
      <c r="V165" s="124"/>
      <c r="W165" s="124"/>
      <c r="X165" s="124"/>
    </row>
    <row r="166" spans="1:24">
      <c r="A166" s="124"/>
      <c r="B166" s="124"/>
      <c r="C166" s="124"/>
      <c r="D166" s="124"/>
      <c r="E166" s="124"/>
      <c r="F166" s="125"/>
      <c r="G166" s="125"/>
      <c r="H166" s="125"/>
      <c r="I166" s="125"/>
      <c r="J166" s="125"/>
      <c r="K166" s="125"/>
      <c r="L166" s="125"/>
      <c r="M166" s="125"/>
      <c r="N166" s="125"/>
      <c r="O166" s="125"/>
      <c r="P166" s="125"/>
      <c r="Q166" s="125"/>
      <c r="R166" s="125"/>
      <c r="S166" s="125"/>
      <c r="T166" s="124"/>
      <c r="U166" s="124"/>
      <c r="V166" s="124"/>
      <c r="W166" s="124"/>
      <c r="X166" s="124"/>
    </row>
    <row r="167" spans="1:24">
      <c r="A167" s="124"/>
      <c r="B167" s="124"/>
      <c r="C167" s="124"/>
      <c r="D167" s="124"/>
      <c r="E167" s="124"/>
      <c r="F167" s="125"/>
      <c r="G167" s="125"/>
      <c r="H167" s="125"/>
      <c r="I167" s="125"/>
      <c r="J167" s="125"/>
      <c r="K167" s="125"/>
      <c r="L167" s="125"/>
      <c r="M167" s="125"/>
      <c r="N167" s="125"/>
      <c r="O167" s="125"/>
      <c r="P167" s="125"/>
      <c r="Q167" s="125"/>
      <c r="R167" s="125"/>
      <c r="S167" s="125"/>
      <c r="T167" s="124"/>
      <c r="U167" s="124"/>
      <c r="V167" s="124"/>
      <c r="W167" s="124"/>
      <c r="X167" s="124"/>
    </row>
    <row r="168" spans="1:24">
      <c r="A168" s="124"/>
      <c r="B168" s="124"/>
      <c r="C168" s="124"/>
      <c r="D168" s="124"/>
      <c r="E168" s="124"/>
      <c r="F168" s="125"/>
      <c r="G168" s="125"/>
      <c r="H168" s="125"/>
      <c r="I168" s="125"/>
      <c r="J168" s="125"/>
      <c r="K168" s="125"/>
      <c r="L168" s="125"/>
      <c r="M168" s="125"/>
      <c r="N168" s="125"/>
      <c r="O168" s="125"/>
      <c r="P168" s="125"/>
      <c r="Q168" s="125"/>
      <c r="R168" s="125"/>
      <c r="S168" s="125"/>
      <c r="T168" s="124"/>
      <c r="U168" s="124"/>
      <c r="V168" s="124"/>
      <c r="W168" s="124"/>
      <c r="X168" s="124"/>
    </row>
    <row r="169" spans="1:24">
      <c r="A169" s="124"/>
      <c r="B169" s="124"/>
      <c r="C169" s="124"/>
      <c r="D169" s="124"/>
      <c r="E169" s="124"/>
      <c r="F169" s="125"/>
      <c r="G169" s="125"/>
      <c r="H169" s="125"/>
      <c r="I169" s="125"/>
      <c r="J169" s="125"/>
      <c r="K169" s="125"/>
      <c r="L169" s="125"/>
      <c r="M169" s="125"/>
      <c r="N169" s="125"/>
      <c r="O169" s="125"/>
      <c r="P169" s="125"/>
      <c r="Q169" s="125"/>
      <c r="R169" s="125"/>
      <c r="S169" s="125"/>
      <c r="T169" s="124"/>
      <c r="U169" s="124"/>
      <c r="V169" s="124"/>
      <c r="W169" s="124"/>
      <c r="X169" s="124"/>
    </row>
    <row r="170" spans="1:24">
      <c r="A170" s="124"/>
      <c r="B170" s="124"/>
      <c r="C170" s="124"/>
      <c r="D170" s="124"/>
      <c r="E170" s="124"/>
      <c r="F170" s="125"/>
      <c r="G170" s="125"/>
      <c r="H170" s="125"/>
      <c r="I170" s="125"/>
      <c r="J170" s="125"/>
      <c r="K170" s="125"/>
      <c r="L170" s="125"/>
      <c r="M170" s="125"/>
      <c r="N170" s="125"/>
      <c r="O170" s="125"/>
      <c r="P170" s="125"/>
      <c r="Q170" s="125"/>
      <c r="R170" s="125"/>
      <c r="S170" s="125"/>
      <c r="T170" s="124"/>
      <c r="U170" s="124"/>
      <c r="V170" s="124"/>
      <c r="W170" s="124"/>
      <c r="X170" s="124"/>
    </row>
    <row r="171" spans="1:24">
      <c r="A171" s="124"/>
      <c r="B171" s="124"/>
      <c r="C171" s="124"/>
      <c r="D171" s="124"/>
      <c r="E171" s="124"/>
      <c r="F171" s="125"/>
      <c r="G171" s="125"/>
      <c r="H171" s="125"/>
      <c r="I171" s="125"/>
      <c r="J171" s="125"/>
      <c r="K171" s="125"/>
      <c r="L171" s="125"/>
      <c r="M171" s="125"/>
      <c r="N171" s="125"/>
      <c r="O171" s="125"/>
      <c r="P171" s="125"/>
      <c r="Q171" s="125"/>
      <c r="R171" s="125"/>
      <c r="S171" s="125"/>
      <c r="T171" s="124"/>
      <c r="U171" s="124"/>
      <c r="V171" s="124"/>
      <c r="W171" s="124"/>
      <c r="X171" s="124"/>
    </row>
    <row r="172" spans="1:24">
      <c r="A172" s="124"/>
      <c r="B172" s="124"/>
      <c r="C172" s="124"/>
      <c r="D172" s="124"/>
      <c r="E172" s="124"/>
      <c r="F172" s="125"/>
      <c r="G172" s="125"/>
      <c r="H172" s="125"/>
      <c r="I172" s="125"/>
      <c r="J172" s="125"/>
      <c r="K172" s="125"/>
      <c r="L172" s="125"/>
      <c r="M172" s="125"/>
      <c r="N172" s="125"/>
      <c r="O172" s="125"/>
      <c r="P172" s="125"/>
      <c r="Q172" s="125"/>
      <c r="R172" s="125"/>
      <c r="S172" s="125"/>
      <c r="T172" s="124"/>
      <c r="U172" s="124"/>
      <c r="V172" s="124"/>
      <c r="W172" s="124"/>
      <c r="X172" s="124"/>
    </row>
    <row r="173" spans="1:24">
      <c r="A173" s="124"/>
      <c r="B173" s="124"/>
      <c r="C173" s="124"/>
      <c r="D173" s="124"/>
      <c r="E173" s="124"/>
      <c r="F173" s="125"/>
      <c r="G173" s="125"/>
      <c r="H173" s="125"/>
      <c r="I173" s="125"/>
      <c r="J173" s="125"/>
      <c r="K173" s="125"/>
      <c r="L173" s="125"/>
      <c r="M173" s="125"/>
      <c r="N173" s="125"/>
      <c r="O173" s="125"/>
      <c r="P173" s="125"/>
      <c r="Q173" s="125"/>
      <c r="R173" s="125"/>
      <c r="S173" s="125"/>
      <c r="T173" s="124"/>
      <c r="U173" s="124"/>
      <c r="V173" s="124"/>
      <c r="W173" s="124"/>
      <c r="X173" s="124"/>
    </row>
    <row r="174" spans="1:24">
      <c r="A174" s="124"/>
      <c r="B174" s="124"/>
      <c r="C174" s="124"/>
      <c r="D174" s="124"/>
      <c r="E174" s="124"/>
      <c r="F174" s="125"/>
      <c r="G174" s="125"/>
      <c r="H174" s="125"/>
      <c r="I174" s="125"/>
      <c r="J174" s="125"/>
      <c r="K174" s="125"/>
      <c r="L174" s="125"/>
      <c r="M174" s="125"/>
      <c r="N174" s="125"/>
      <c r="O174" s="125"/>
      <c r="P174" s="125"/>
      <c r="Q174" s="125"/>
      <c r="R174" s="125"/>
      <c r="S174" s="125"/>
      <c r="T174" s="124"/>
      <c r="U174" s="124"/>
      <c r="V174" s="124"/>
      <c r="W174" s="124"/>
      <c r="X174" s="124"/>
    </row>
    <row r="175" spans="1:24">
      <c r="A175" s="124"/>
      <c r="B175" s="124"/>
      <c r="C175" s="124"/>
      <c r="D175" s="124"/>
      <c r="E175" s="124"/>
      <c r="F175" s="125"/>
      <c r="G175" s="125"/>
      <c r="H175" s="125"/>
      <c r="I175" s="125"/>
      <c r="J175" s="125"/>
      <c r="K175" s="125"/>
      <c r="L175" s="125"/>
      <c r="M175" s="125"/>
      <c r="N175" s="125"/>
      <c r="O175" s="125"/>
      <c r="P175" s="125"/>
      <c r="Q175" s="125"/>
      <c r="R175" s="125"/>
      <c r="S175" s="125"/>
      <c r="T175" s="124"/>
      <c r="U175" s="124"/>
      <c r="V175" s="124"/>
      <c r="W175" s="124"/>
      <c r="X175" s="124"/>
    </row>
    <row r="176" spans="1:24">
      <c r="A176" s="124"/>
      <c r="B176" s="124"/>
      <c r="C176" s="124"/>
      <c r="D176" s="124"/>
      <c r="E176" s="124"/>
      <c r="F176" s="125"/>
      <c r="G176" s="125"/>
      <c r="H176" s="125"/>
      <c r="I176" s="125"/>
      <c r="J176" s="125"/>
      <c r="K176" s="125"/>
      <c r="L176" s="125"/>
      <c r="M176" s="125"/>
      <c r="N176" s="125"/>
      <c r="O176" s="125"/>
      <c r="P176" s="125"/>
      <c r="Q176" s="125"/>
      <c r="R176" s="125"/>
      <c r="S176" s="125"/>
      <c r="T176" s="124"/>
      <c r="U176" s="124"/>
      <c r="V176" s="124"/>
      <c r="W176" s="124"/>
      <c r="X176" s="124"/>
    </row>
    <row r="177" spans="1:24">
      <c r="A177" s="124"/>
      <c r="B177" s="124"/>
      <c r="C177" s="124"/>
      <c r="D177" s="124"/>
      <c r="E177" s="124"/>
      <c r="F177" s="125"/>
      <c r="G177" s="125"/>
      <c r="H177" s="125"/>
      <c r="I177" s="125"/>
      <c r="J177" s="125"/>
      <c r="K177" s="125"/>
      <c r="L177" s="125"/>
      <c r="M177" s="125"/>
      <c r="N177" s="125"/>
      <c r="O177" s="125"/>
      <c r="P177" s="125"/>
      <c r="Q177" s="125"/>
      <c r="R177" s="125"/>
      <c r="S177" s="125"/>
      <c r="T177" s="124"/>
      <c r="U177" s="124"/>
      <c r="V177" s="124"/>
      <c r="W177" s="124"/>
      <c r="X177" s="124"/>
    </row>
    <row r="178" spans="1:24">
      <c r="A178" s="124"/>
      <c r="B178" s="124"/>
      <c r="C178" s="124"/>
      <c r="D178" s="124"/>
      <c r="E178" s="124"/>
      <c r="F178" s="125"/>
      <c r="G178" s="125"/>
      <c r="H178" s="125"/>
      <c r="I178" s="125"/>
      <c r="J178" s="125"/>
      <c r="K178" s="125"/>
      <c r="L178" s="125"/>
      <c r="M178" s="125"/>
      <c r="N178" s="125"/>
      <c r="O178" s="125"/>
      <c r="P178" s="125"/>
      <c r="Q178" s="125"/>
      <c r="R178" s="125"/>
      <c r="S178" s="125"/>
      <c r="T178" s="124"/>
      <c r="U178" s="124"/>
      <c r="V178" s="124"/>
      <c r="W178" s="124"/>
      <c r="X178" s="124"/>
    </row>
    <row r="179" spans="1:24">
      <c r="A179" s="124"/>
      <c r="B179" s="124"/>
      <c r="C179" s="124"/>
      <c r="D179" s="124"/>
      <c r="E179" s="124"/>
      <c r="F179" s="125"/>
      <c r="G179" s="125"/>
      <c r="H179" s="125"/>
      <c r="I179" s="125"/>
      <c r="J179" s="125"/>
      <c r="K179" s="125"/>
      <c r="L179" s="125"/>
      <c r="M179" s="125"/>
      <c r="N179" s="125"/>
      <c r="O179" s="125"/>
      <c r="P179" s="125"/>
      <c r="Q179" s="125"/>
      <c r="R179" s="125"/>
      <c r="S179" s="125"/>
      <c r="T179" s="124"/>
      <c r="U179" s="124"/>
      <c r="V179" s="124"/>
      <c r="W179" s="124"/>
      <c r="X179" s="124"/>
    </row>
    <row r="180" spans="1:24">
      <c r="A180" s="124"/>
      <c r="B180" s="124"/>
      <c r="C180" s="124"/>
      <c r="D180" s="124"/>
      <c r="E180" s="124"/>
      <c r="F180" s="125"/>
      <c r="G180" s="125"/>
      <c r="H180" s="125"/>
      <c r="I180" s="125"/>
      <c r="J180" s="125"/>
      <c r="K180" s="125"/>
      <c r="L180" s="125"/>
      <c r="M180" s="125"/>
      <c r="N180" s="125"/>
      <c r="O180" s="125"/>
      <c r="P180" s="125"/>
      <c r="Q180" s="125"/>
      <c r="R180" s="125"/>
      <c r="S180" s="125"/>
      <c r="T180" s="124"/>
      <c r="U180" s="124"/>
      <c r="V180" s="124"/>
      <c r="W180" s="124"/>
      <c r="X180" s="124"/>
    </row>
    <row r="181" spans="1:24">
      <c r="A181" s="124"/>
      <c r="B181" s="124"/>
      <c r="C181" s="124"/>
      <c r="D181" s="124"/>
      <c r="E181" s="124"/>
      <c r="F181" s="125"/>
      <c r="G181" s="125"/>
      <c r="H181" s="125"/>
      <c r="I181" s="125"/>
      <c r="J181" s="125"/>
      <c r="K181" s="125"/>
      <c r="L181" s="125"/>
      <c r="M181" s="125"/>
      <c r="N181" s="125"/>
      <c r="O181" s="125"/>
      <c r="P181" s="125"/>
      <c r="Q181" s="125"/>
      <c r="R181" s="125"/>
      <c r="S181" s="125"/>
      <c r="T181" s="124"/>
      <c r="U181" s="124"/>
      <c r="V181" s="124"/>
      <c r="W181" s="124"/>
      <c r="X181" s="124"/>
    </row>
    <row r="182" spans="1:24">
      <c r="A182" s="124"/>
      <c r="B182" s="124"/>
      <c r="C182" s="124"/>
      <c r="D182" s="124"/>
      <c r="E182" s="124"/>
      <c r="F182" s="125"/>
      <c r="G182" s="125"/>
      <c r="H182" s="125"/>
      <c r="I182" s="125"/>
      <c r="J182" s="125"/>
      <c r="K182" s="125"/>
      <c r="L182" s="125"/>
      <c r="M182" s="125"/>
      <c r="N182" s="125"/>
      <c r="O182" s="125"/>
      <c r="P182" s="125"/>
      <c r="Q182" s="125"/>
      <c r="R182" s="125"/>
      <c r="S182" s="125"/>
      <c r="T182" s="124"/>
      <c r="U182" s="124"/>
      <c r="V182" s="124"/>
      <c r="W182" s="124"/>
      <c r="X182" s="124"/>
    </row>
    <row r="183" spans="1:24">
      <c r="A183" s="124"/>
      <c r="B183" s="124"/>
      <c r="C183" s="124"/>
      <c r="D183" s="124"/>
      <c r="E183" s="124"/>
      <c r="F183" s="125"/>
      <c r="G183" s="125"/>
      <c r="H183" s="125"/>
      <c r="I183" s="125"/>
      <c r="J183" s="125"/>
      <c r="K183" s="125"/>
      <c r="L183" s="125"/>
      <c r="M183" s="125"/>
      <c r="N183" s="125"/>
      <c r="O183" s="125"/>
      <c r="P183" s="125"/>
      <c r="Q183" s="125"/>
      <c r="R183" s="125"/>
      <c r="S183" s="125"/>
      <c r="T183" s="124"/>
      <c r="U183" s="124"/>
      <c r="V183" s="124"/>
      <c r="W183" s="124"/>
      <c r="X183" s="124"/>
    </row>
    <row r="184" spans="1:24">
      <c r="A184" s="124"/>
      <c r="B184" s="124"/>
      <c r="C184" s="124"/>
      <c r="D184" s="124"/>
      <c r="E184" s="124"/>
      <c r="F184" s="125"/>
      <c r="G184" s="125"/>
      <c r="H184" s="125"/>
      <c r="I184" s="125"/>
      <c r="J184" s="125"/>
      <c r="K184" s="125"/>
      <c r="L184" s="125"/>
      <c r="M184" s="125"/>
      <c r="N184" s="125"/>
      <c r="O184" s="125"/>
      <c r="P184" s="125"/>
      <c r="Q184" s="125"/>
      <c r="R184" s="125"/>
      <c r="S184" s="125"/>
      <c r="T184" s="124"/>
      <c r="U184" s="124"/>
      <c r="V184" s="124"/>
      <c r="W184" s="124"/>
      <c r="X184" s="124"/>
    </row>
    <row r="185" spans="1:24">
      <c r="A185" s="124"/>
      <c r="B185" s="124"/>
      <c r="C185" s="124"/>
      <c r="D185" s="124"/>
      <c r="E185" s="124"/>
      <c r="F185" s="125"/>
      <c r="G185" s="125"/>
      <c r="H185" s="125"/>
      <c r="I185" s="125"/>
      <c r="J185" s="125"/>
      <c r="K185" s="125"/>
      <c r="L185" s="125"/>
      <c r="M185" s="125"/>
      <c r="N185" s="125"/>
      <c r="O185" s="125"/>
      <c r="P185" s="125"/>
      <c r="Q185" s="125"/>
      <c r="R185" s="125"/>
      <c r="S185" s="125"/>
      <c r="T185" s="124"/>
      <c r="U185" s="124"/>
      <c r="V185" s="124"/>
      <c r="W185" s="124"/>
      <c r="X185" s="124"/>
    </row>
    <row r="186" spans="1:24">
      <c r="A186" s="124"/>
      <c r="B186" s="124"/>
      <c r="C186" s="124"/>
      <c r="D186" s="124"/>
      <c r="E186" s="124"/>
      <c r="F186" s="125"/>
      <c r="G186" s="125"/>
      <c r="H186" s="125"/>
      <c r="I186" s="125"/>
      <c r="J186" s="125"/>
      <c r="K186" s="125"/>
      <c r="L186" s="125"/>
      <c r="M186" s="125"/>
      <c r="N186" s="125"/>
      <c r="O186" s="125"/>
      <c r="P186" s="125"/>
      <c r="Q186" s="125"/>
      <c r="R186" s="125"/>
      <c r="S186" s="125"/>
      <c r="T186" s="124"/>
      <c r="U186" s="124"/>
      <c r="V186" s="124"/>
      <c r="W186" s="124"/>
      <c r="X186" s="124"/>
    </row>
    <row r="187" spans="1:24">
      <c r="A187" s="124"/>
      <c r="B187" s="124"/>
      <c r="C187" s="124"/>
      <c r="D187" s="124"/>
      <c r="E187" s="124"/>
      <c r="F187" s="125"/>
      <c r="G187" s="125"/>
      <c r="H187" s="125"/>
      <c r="I187" s="125"/>
      <c r="J187" s="125"/>
      <c r="K187" s="125"/>
      <c r="L187" s="125"/>
      <c r="M187" s="125"/>
      <c r="N187" s="125"/>
      <c r="O187" s="125"/>
      <c r="P187" s="125"/>
      <c r="Q187" s="125"/>
      <c r="R187" s="125"/>
      <c r="S187" s="125"/>
      <c r="T187" s="124"/>
      <c r="U187" s="124"/>
      <c r="V187" s="124"/>
      <c r="W187" s="124"/>
      <c r="X187" s="124"/>
    </row>
    <row r="188" spans="1:24">
      <c r="A188" s="124"/>
      <c r="B188" s="124"/>
      <c r="C188" s="124"/>
      <c r="D188" s="124"/>
      <c r="E188" s="124"/>
      <c r="F188" s="125"/>
      <c r="G188" s="125"/>
      <c r="H188" s="125"/>
      <c r="I188" s="125"/>
      <c r="J188" s="125"/>
      <c r="K188" s="125"/>
      <c r="L188" s="125"/>
      <c r="M188" s="125"/>
      <c r="N188" s="125"/>
      <c r="O188" s="125"/>
      <c r="P188" s="125"/>
      <c r="Q188" s="125"/>
      <c r="R188" s="125"/>
      <c r="S188" s="125"/>
      <c r="T188" s="124"/>
      <c r="U188" s="124"/>
      <c r="V188" s="124"/>
      <c r="W188" s="124"/>
      <c r="X188" s="124"/>
    </row>
    <row r="189" spans="1:24">
      <c r="A189" s="124"/>
      <c r="B189" s="124"/>
      <c r="C189" s="124"/>
      <c r="D189" s="124"/>
      <c r="E189" s="124"/>
      <c r="F189" s="125"/>
      <c r="G189" s="125"/>
      <c r="H189" s="125"/>
      <c r="I189" s="125"/>
      <c r="J189" s="125"/>
      <c r="K189" s="125"/>
      <c r="L189" s="125"/>
      <c r="M189" s="125"/>
      <c r="N189" s="125"/>
      <c r="O189" s="125"/>
      <c r="P189" s="125"/>
      <c r="Q189" s="125"/>
      <c r="R189" s="125"/>
      <c r="S189" s="125"/>
      <c r="T189" s="124"/>
      <c r="U189" s="124"/>
      <c r="V189" s="124"/>
      <c r="W189" s="124"/>
      <c r="X189" s="124"/>
    </row>
    <row r="190" spans="1:24">
      <c r="A190" s="124"/>
      <c r="B190" s="124"/>
      <c r="C190" s="124"/>
      <c r="D190" s="124"/>
      <c r="E190" s="124"/>
      <c r="F190" s="125"/>
      <c r="G190" s="125"/>
      <c r="H190" s="125"/>
      <c r="I190" s="125"/>
      <c r="J190" s="125"/>
      <c r="K190" s="125"/>
      <c r="L190" s="125"/>
      <c r="M190" s="125"/>
      <c r="N190" s="125"/>
      <c r="O190" s="125"/>
      <c r="P190" s="125"/>
      <c r="Q190" s="125"/>
      <c r="R190" s="125"/>
      <c r="S190" s="125"/>
      <c r="T190" s="124"/>
      <c r="U190" s="124"/>
      <c r="V190" s="124"/>
      <c r="W190" s="124"/>
      <c r="X190" s="124"/>
    </row>
    <row r="191" spans="1:24">
      <c r="A191" s="124"/>
      <c r="B191" s="124"/>
      <c r="C191" s="124"/>
      <c r="D191" s="124"/>
      <c r="E191" s="124"/>
      <c r="F191" s="125"/>
      <c r="G191" s="125"/>
      <c r="H191" s="125"/>
      <c r="I191" s="125"/>
      <c r="J191" s="125"/>
      <c r="K191" s="125"/>
      <c r="L191" s="125"/>
      <c r="M191" s="125"/>
      <c r="N191" s="125"/>
      <c r="O191" s="125"/>
      <c r="P191" s="125"/>
      <c r="Q191" s="125"/>
      <c r="R191" s="125"/>
      <c r="S191" s="125"/>
      <c r="T191" s="124"/>
      <c r="U191" s="124"/>
      <c r="V191" s="124"/>
      <c r="W191" s="124"/>
      <c r="X191" s="124"/>
    </row>
    <row r="192" spans="1:24">
      <c r="A192" s="124"/>
      <c r="B192" s="124"/>
      <c r="C192" s="124"/>
      <c r="D192" s="124"/>
      <c r="E192" s="124"/>
      <c r="F192" s="125"/>
      <c r="G192" s="125"/>
      <c r="H192" s="125"/>
      <c r="I192" s="125"/>
      <c r="J192" s="125"/>
      <c r="K192" s="125"/>
      <c r="L192" s="125"/>
      <c r="M192" s="125"/>
      <c r="N192" s="125"/>
      <c r="O192" s="125"/>
      <c r="P192" s="125"/>
      <c r="Q192" s="125"/>
      <c r="R192" s="125"/>
      <c r="S192" s="125"/>
      <c r="T192" s="124"/>
      <c r="U192" s="124"/>
      <c r="V192" s="124"/>
      <c r="W192" s="124"/>
      <c r="X192" s="124"/>
    </row>
    <row r="193" spans="1:24">
      <c r="A193" s="124"/>
      <c r="B193" s="124"/>
      <c r="C193" s="124"/>
      <c r="D193" s="124"/>
      <c r="E193" s="124"/>
      <c r="F193" s="125"/>
      <c r="G193" s="125"/>
      <c r="H193" s="125"/>
      <c r="I193" s="125"/>
      <c r="J193" s="125"/>
      <c r="K193" s="125"/>
      <c r="L193" s="125"/>
      <c r="M193" s="125"/>
      <c r="N193" s="125"/>
      <c r="O193" s="125"/>
      <c r="P193" s="125"/>
      <c r="Q193" s="125"/>
      <c r="R193" s="125"/>
      <c r="S193" s="125"/>
      <c r="T193" s="124"/>
      <c r="U193" s="124"/>
      <c r="V193" s="124"/>
      <c r="W193" s="124"/>
      <c r="X193" s="124"/>
    </row>
    <row r="194" spans="1:24">
      <c r="A194" s="124"/>
      <c r="B194" s="124"/>
      <c r="C194" s="124"/>
      <c r="D194" s="124"/>
      <c r="E194" s="124"/>
      <c r="F194" s="125"/>
      <c r="G194" s="125"/>
      <c r="H194" s="125"/>
      <c r="I194" s="125"/>
      <c r="J194" s="125"/>
      <c r="K194" s="125"/>
      <c r="L194" s="125"/>
      <c r="M194" s="125"/>
      <c r="N194" s="125"/>
      <c r="O194" s="125"/>
      <c r="P194" s="125"/>
      <c r="Q194" s="125"/>
      <c r="R194" s="125"/>
      <c r="S194" s="125"/>
      <c r="T194" s="124"/>
      <c r="U194" s="124"/>
      <c r="V194" s="124"/>
      <c r="W194" s="124"/>
      <c r="X194" s="124"/>
    </row>
    <row r="195" spans="1:24">
      <c r="A195" s="124"/>
      <c r="B195" s="124"/>
      <c r="C195" s="124"/>
      <c r="D195" s="124"/>
      <c r="E195" s="124"/>
      <c r="F195" s="125"/>
      <c r="G195" s="125"/>
      <c r="H195" s="125"/>
      <c r="I195" s="125"/>
      <c r="J195" s="125"/>
      <c r="K195" s="125"/>
      <c r="L195" s="125"/>
      <c r="M195" s="125"/>
      <c r="N195" s="125"/>
      <c r="O195" s="125"/>
      <c r="P195" s="125"/>
      <c r="Q195" s="125"/>
      <c r="R195" s="125"/>
      <c r="S195" s="125"/>
      <c r="T195" s="124"/>
      <c r="U195" s="124"/>
      <c r="V195" s="124"/>
      <c r="W195" s="124"/>
      <c r="X195" s="124"/>
    </row>
    <row r="196" spans="1:24">
      <c r="A196" s="124"/>
      <c r="B196" s="124"/>
      <c r="C196" s="124"/>
      <c r="D196" s="124"/>
      <c r="E196" s="124"/>
      <c r="F196" s="125"/>
      <c r="G196" s="125"/>
      <c r="H196" s="125"/>
      <c r="I196" s="125"/>
      <c r="J196" s="125"/>
      <c r="K196" s="125"/>
      <c r="L196" s="125"/>
      <c r="M196" s="125"/>
      <c r="N196" s="125"/>
      <c r="O196" s="125"/>
      <c r="P196" s="125"/>
      <c r="Q196" s="125"/>
      <c r="R196" s="125"/>
      <c r="S196" s="125"/>
      <c r="T196" s="124"/>
      <c r="U196" s="124"/>
      <c r="V196" s="124"/>
      <c r="W196" s="124"/>
      <c r="X196" s="124"/>
    </row>
    <row r="197" spans="1:24">
      <c r="A197" s="124"/>
      <c r="B197" s="124"/>
      <c r="C197" s="124"/>
      <c r="D197" s="124"/>
      <c r="E197" s="124"/>
      <c r="F197" s="125"/>
      <c r="G197" s="125"/>
      <c r="H197" s="125"/>
      <c r="I197" s="125"/>
      <c r="J197" s="125"/>
      <c r="K197" s="125"/>
      <c r="L197" s="125"/>
      <c r="M197" s="125"/>
      <c r="N197" s="125"/>
      <c r="O197" s="125"/>
      <c r="P197" s="125"/>
      <c r="Q197" s="125"/>
      <c r="R197" s="125"/>
      <c r="S197" s="125"/>
      <c r="T197" s="124"/>
      <c r="U197" s="124"/>
      <c r="V197" s="124"/>
      <c r="W197" s="124"/>
      <c r="X197" s="124"/>
    </row>
    <row r="198" spans="1:24">
      <c r="A198" s="124"/>
      <c r="B198" s="124"/>
      <c r="C198" s="124"/>
      <c r="D198" s="124"/>
      <c r="E198" s="124"/>
      <c r="F198" s="125"/>
      <c r="G198" s="125"/>
      <c r="H198" s="125"/>
      <c r="I198" s="125"/>
      <c r="J198" s="125"/>
      <c r="K198" s="125"/>
      <c r="L198" s="125"/>
      <c r="M198" s="125"/>
      <c r="N198" s="125"/>
      <c r="O198" s="125"/>
      <c r="P198" s="125"/>
      <c r="Q198" s="125"/>
      <c r="R198" s="125"/>
      <c r="S198" s="125"/>
      <c r="T198" s="124"/>
      <c r="U198" s="124"/>
      <c r="V198" s="124"/>
      <c r="W198" s="124"/>
      <c r="X198" s="124"/>
    </row>
    <row r="199" spans="1:24">
      <c r="A199" s="124"/>
      <c r="B199" s="124"/>
      <c r="C199" s="124"/>
      <c r="D199" s="124"/>
      <c r="E199" s="124"/>
      <c r="F199" s="125"/>
      <c r="G199" s="125"/>
      <c r="H199" s="125"/>
      <c r="I199" s="125"/>
      <c r="J199" s="125"/>
      <c r="K199" s="125"/>
      <c r="L199" s="125"/>
      <c r="M199" s="125"/>
      <c r="N199" s="125"/>
      <c r="O199" s="125"/>
      <c r="P199" s="125"/>
      <c r="Q199" s="125"/>
      <c r="R199" s="125"/>
      <c r="S199" s="125"/>
      <c r="T199" s="124"/>
      <c r="U199" s="124"/>
      <c r="V199" s="124"/>
      <c r="W199" s="124"/>
      <c r="X199" s="124"/>
    </row>
    <row r="200" spans="1:24">
      <c r="A200" s="124"/>
      <c r="B200" s="124"/>
      <c r="C200" s="124"/>
      <c r="D200" s="124"/>
      <c r="E200" s="124"/>
      <c r="F200" s="125"/>
      <c r="G200" s="125"/>
      <c r="H200" s="125"/>
      <c r="I200" s="125"/>
      <c r="J200" s="125"/>
      <c r="K200" s="125"/>
      <c r="L200" s="125"/>
      <c r="M200" s="125"/>
      <c r="N200" s="125"/>
      <c r="O200" s="125"/>
      <c r="P200" s="125"/>
      <c r="Q200" s="125"/>
      <c r="R200" s="125"/>
      <c r="S200" s="125"/>
      <c r="T200" s="124"/>
      <c r="U200" s="124"/>
      <c r="V200" s="124"/>
      <c r="W200" s="124"/>
      <c r="X200" s="124"/>
    </row>
    <row r="201" spans="1:24">
      <c r="A201" s="124"/>
      <c r="B201" s="124"/>
      <c r="C201" s="124"/>
      <c r="D201" s="124"/>
      <c r="E201" s="124"/>
      <c r="F201" s="125"/>
      <c r="G201" s="125"/>
      <c r="H201" s="125"/>
      <c r="I201" s="125"/>
      <c r="J201" s="125"/>
      <c r="K201" s="125"/>
      <c r="L201" s="125"/>
      <c r="M201" s="125"/>
      <c r="N201" s="125"/>
      <c r="O201" s="125"/>
      <c r="P201" s="125"/>
      <c r="Q201" s="125"/>
      <c r="R201" s="125"/>
      <c r="S201" s="125"/>
      <c r="T201" s="124"/>
      <c r="U201" s="124"/>
      <c r="V201" s="124"/>
      <c r="W201" s="124"/>
      <c r="X201" s="124"/>
    </row>
    <row r="202" spans="1:24">
      <c r="A202" s="124"/>
      <c r="B202" s="124"/>
      <c r="C202" s="124"/>
      <c r="D202" s="124"/>
      <c r="E202" s="124"/>
      <c r="F202" s="125"/>
      <c r="G202" s="125"/>
      <c r="H202" s="125"/>
      <c r="I202" s="125"/>
      <c r="J202" s="125"/>
      <c r="K202" s="125"/>
      <c r="L202" s="125"/>
      <c r="M202" s="125"/>
      <c r="N202" s="125"/>
      <c r="O202" s="125"/>
      <c r="P202" s="125"/>
      <c r="Q202" s="125"/>
      <c r="R202" s="125"/>
      <c r="S202" s="125"/>
      <c r="T202" s="124"/>
      <c r="U202" s="124"/>
      <c r="V202" s="124"/>
      <c r="W202" s="124"/>
      <c r="X202" s="124"/>
    </row>
    <row r="203" spans="1:24">
      <c r="A203" s="124"/>
      <c r="B203" s="124"/>
      <c r="C203" s="124"/>
      <c r="D203" s="124"/>
      <c r="E203" s="124"/>
      <c r="F203" s="125"/>
      <c r="G203" s="125"/>
      <c r="H203" s="125"/>
      <c r="I203" s="125"/>
      <c r="J203" s="125"/>
      <c r="K203" s="125"/>
      <c r="L203" s="125"/>
      <c r="M203" s="125"/>
      <c r="N203" s="125"/>
      <c r="O203" s="125"/>
      <c r="P203" s="125"/>
      <c r="Q203" s="125"/>
      <c r="R203" s="125"/>
      <c r="S203" s="125"/>
      <c r="T203" s="124"/>
      <c r="U203" s="124"/>
      <c r="V203" s="124"/>
      <c r="W203" s="124"/>
      <c r="X203" s="124"/>
    </row>
    <row r="204" spans="1:24">
      <c r="A204" s="124"/>
      <c r="B204" s="124"/>
      <c r="C204" s="124"/>
      <c r="D204" s="124"/>
      <c r="E204" s="124"/>
      <c r="F204" s="125"/>
      <c r="G204" s="125"/>
      <c r="H204" s="125"/>
      <c r="I204" s="125"/>
      <c r="J204" s="125"/>
      <c r="K204" s="125"/>
      <c r="L204" s="125"/>
      <c r="M204" s="125"/>
      <c r="N204" s="125"/>
      <c r="O204" s="125"/>
      <c r="P204" s="125"/>
      <c r="Q204" s="125"/>
      <c r="R204" s="125"/>
      <c r="S204" s="125"/>
      <c r="T204" s="124"/>
      <c r="U204" s="124"/>
      <c r="V204" s="124"/>
      <c r="W204" s="124"/>
      <c r="X204" s="124"/>
    </row>
    <row r="205" spans="1:24">
      <c r="A205" s="124"/>
      <c r="B205" s="124"/>
      <c r="C205" s="124"/>
      <c r="D205" s="124"/>
      <c r="E205" s="124"/>
      <c r="F205" s="125"/>
      <c r="G205" s="125"/>
      <c r="H205" s="125"/>
      <c r="I205" s="125"/>
      <c r="J205" s="125"/>
      <c r="K205" s="125"/>
      <c r="L205" s="125"/>
      <c r="M205" s="125"/>
      <c r="N205" s="125"/>
      <c r="O205" s="125"/>
      <c r="P205" s="125"/>
      <c r="Q205" s="125"/>
      <c r="R205" s="125"/>
      <c r="S205" s="125"/>
      <c r="T205" s="124"/>
      <c r="U205" s="124"/>
      <c r="V205" s="124"/>
      <c r="W205" s="124"/>
      <c r="X205" s="124"/>
    </row>
    <row r="206" spans="1:24">
      <c r="A206" s="124"/>
      <c r="B206" s="124"/>
      <c r="C206" s="124"/>
      <c r="D206" s="124"/>
      <c r="E206" s="124"/>
      <c r="F206" s="125"/>
      <c r="G206" s="125"/>
      <c r="H206" s="125"/>
      <c r="I206" s="125"/>
      <c r="J206" s="125"/>
      <c r="K206" s="125"/>
      <c r="L206" s="125"/>
      <c r="M206" s="125"/>
      <c r="N206" s="125"/>
      <c r="O206" s="125"/>
      <c r="P206" s="125"/>
      <c r="Q206" s="125"/>
      <c r="R206" s="125"/>
      <c r="S206" s="125"/>
      <c r="T206" s="124"/>
      <c r="U206" s="124"/>
      <c r="V206" s="124"/>
      <c r="W206" s="124"/>
      <c r="X206" s="124"/>
    </row>
    <row r="207" spans="1:24">
      <c r="A207" s="124"/>
      <c r="B207" s="124"/>
      <c r="C207" s="124"/>
      <c r="D207" s="124"/>
      <c r="E207" s="124"/>
      <c r="F207" s="125"/>
      <c r="G207" s="125"/>
      <c r="H207" s="125"/>
      <c r="I207" s="125"/>
      <c r="J207" s="125"/>
      <c r="K207" s="125"/>
      <c r="L207" s="125"/>
      <c r="M207" s="125"/>
      <c r="N207" s="125"/>
      <c r="O207" s="125"/>
      <c r="P207" s="125"/>
      <c r="Q207" s="125"/>
      <c r="R207" s="125"/>
      <c r="S207" s="125"/>
      <c r="T207" s="124"/>
      <c r="U207" s="124"/>
      <c r="V207" s="124"/>
      <c r="W207" s="124"/>
      <c r="X207" s="124"/>
    </row>
    <row r="208" spans="1:24">
      <c r="A208" s="124"/>
      <c r="B208" s="124"/>
      <c r="C208" s="124"/>
      <c r="D208" s="124"/>
      <c r="E208" s="124"/>
      <c r="F208" s="125"/>
      <c r="G208" s="125"/>
      <c r="H208" s="125"/>
      <c r="I208" s="125"/>
      <c r="J208" s="125"/>
      <c r="K208" s="125"/>
      <c r="L208" s="125"/>
      <c r="M208" s="125"/>
      <c r="N208" s="125"/>
      <c r="O208" s="125"/>
      <c r="P208" s="125"/>
      <c r="Q208" s="125"/>
      <c r="R208" s="125"/>
      <c r="S208" s="125"/>
      <c r="T208" s="124"/>
      <c r="U208" s="124"/>
      <c r="V208" s="124"/>
      <c r="W208" s="124"/>
      <c r="X208" s="124"/>
    </row>
    <row r="209" spans="1:24">
      <c r="A209" s="124"/>
      <c r="B209" s="124"/>
      <c r="C209" s="124"/>
      <c r="D209" s="124"/>
      <c r="E209" s="124"/>
      <c r="F209" s="125"/>
      <c r="G209" s="125"/>
      <c r="H209" s="125"/>
      <c r="I209" s="125"/>
      <c r="J209" s="125"/>
      <c r="K209" s="125"/>
      <c r="L209" s="125"/>
      <c r="M209" s="125"/>
      <c r="N209" s="125"/>
      <c r="O209" s="125"/>
      <c r="P209" s="125"/>
      <c r="Q209" s="125"/>
      <c r="R209" s="125"/>
      <c r="S209" s="125"/>
      <c r="T209" s="124"/>
      <c r="U209" s="124"/>
      <c r="V209" s="124"/>
      <c r="W209" s="124"/>
      <c r="X209" s="124"/>
    </row>
    <row r="210" spans="1:24">
      <c r="A210" s="124"/>
      <c r="B210" s="124"/>
      <c r="C210" s="124"/>
      <c r="D210" s="124"/>
      <c r="E210" s="124"/>
      <c r="F210" s="125"/>
      <c r="G210" s="125"/>
      <c r="H210" s="125"/>
      <c r="I210" s="125"/>
      <c r="J210" s="125"/>
      <c r="K210" s="125"/>
      <c r="L210" s="125"/>
      <c r="M210" s="125"/>
      <c r="N210" s="125"/>
      <c r="O210" s="125"/>
      <c r="P210" s="125"/>
      <c r="Q210" s="125"/>
      <c r="R210" s="125"/>
      <c r="S210" s="125"/>
      <c r="T210" s="124"/>
      <c r="U210" s="124"/>
      <c r="V210" s="124"/>
      <c r="W210" s="124"/>
      <c r="X210" s="124"/>
    </row>
    <row r="211" spans="1:24">
      <c r="A211" s="124"/>
      <c r="B211" s="124"/>
      <c r="C211" s="124"/>
      <c r="D211" s="124"/>
      <c r="E211" s="124"/>
      <c r="F211" s="125"/>
      <c r="G211" s="125"/>
      <c r="H211" s="125"/>
      <c r="I211" s="125"/>
      <c r="J211" s="125"/>
      <c r="K211" s="125"/>
      <c r="L211" s="125"/>
      <c r="M211" s="125"/>
      <c r="N211" s="125"/>
      <c r="O211" s="125"/>
      <c r="P211" s="125"/>
      <c r="Q211" s="125"/>
      <c r="R211" s="125"/>
      <c r="S211" s="125"/>
      <c r="T211" s="124"/>
      <c r="U211" s="124"/>
      <c r="V211" s="124"/>
      <c r="W211" s="124"/>
      <c r="X211" s="124"/>
    </row>
    <row r="212" spans="1:24">
      <c r="A212" s="124"/>
      <c r="B212" s="124"/>
      <c r="C212" s="124"/>
      <c r="D212" s="124"/>
      <c r="E212" s="124"/>
      <c r="F212" s="125"/>
      <c r="G212" s="125"/>
      <c r="H212" s="125"/>
      <c r="I212" s="125"/>
      <c r="J212" s="125"/>
      <c r="K212" s="125"/>
      <c r="L212" s="125"/>
      <c r="M212" s="125"/>
      <c r="N212" s="125"/>
      <c r="O212" s="125"/>
      <c r="P212" s="125"/>
      <c r="Q212" s="125"/>
      <c r="R212" s="125"/>
      <c r="S212" s="125"/>
      <c r="T212" s="124"/>
      <c r="U212" s="124"/>
      <c r="V212" s="124"/>
      <c r="W212" s="124"/>
      <c r="X212" s="124"/>
    </row>
    <row r="213" spans="1:24">
      <c r="A213" s="124"/>
      <c r="B213" s="124"/>
      <c r="C213" s="124"/>
      <c r="D213" s="124"/>
      <c r="E213" s="124"/>
      <c r="F213" s="125"/>
      <c r="G213" s="125"/>
      <c r="H213" s="125"/>
      <c r="I213" s="125"/>
      <c r="J213" s="125"/>
      <c r="K213" s="125"/>
      <c r="L213" s="125"/>
      <c r="M213" s="125"/>
      <c r="N213" s="125"/>
      <c r="O213" s="125"/>
      <c r="P213" s="125"/>
      <c r="Q213" s="125"/>
      <c r="R213" s="125"/>
      <c r="S213" s="125"/>
      <c r="T213" s="124"/>
      <c r="U213" s="124"/>
      <c r="V213" s="124"/>
      <c r="W213" s="124"/>
      <c r="X213" s="124"/>
    </row>
    <row r="214" spans="1:24">
      <c r="A214" s="124"/>
      <c r="B214" s="124"/>
      <c r="C214" s="124"/>
      <c r="D214" s="124"/>
      <c r="E214" s="124"/>
      <c r="F214" s="125"/>
      <c r="G214" s="125"/>
      <c r="H214" s="125"/>
      <c r="I214" s="125"/>
      <c r="J214" s="125"/>
      <c r="K214" s="125"/>
      <c r="L214" s="125"/>
      <c r="M214" s="125"/>
      <c r="N214" s="125"/>
      <c r="O214" s="125"/>
      <c r="P214" s="125"/>
      <c r="Q214" s="125"/>
      <c r="R214" s="125"/>
      <c r="S214" s="125"/>
      <c r="T214" s="124"/>
      <c r="U214" s="124"/>
      <c r="V214" s="124"/>
      <c r="W214" s="124"/>
      <c r="X214" s="124"/>
    </row>
    <row r="215" spans="1:24">
      <c r="A215" s="124"/>
      <c r="B215" s="124"/>
      <c r="C215" s="124"/>
      <c r="D215" s="124"/>
      <c r="E215" s="124"/>
      <c r="F215" s="125"/>
      <c r="G215" s="125"/>
      <c r="H215" s="125"/>
      <c r="I215" s="125"/>
      <c r="J215" s="125"/>
      <c r="K215" s="125"/>
      <c r="L215" s="125"/>
      <c r="M215" s="125"/>
      <c r="N215" s="125"/>
      <c r="O215" s="125"/>
      <c r="P215" s="125"/>
      <c r="Q215" s="125"/>
      <c r="R215" s="125"/>
      <c r="S215" s="125"/>
      <c r="T215" s="124"/>
      <c r="U215" s="124"/>
      <c r="V215" s="124"/>
      <c r="W215" s="124"/>
      <c r="X215" s="124"/>
    </row>
    <row r="216" spans="1:24">
      <c r="A216" s="124"/>
      <c r="B216" s="124"/>
      <c r="C216" s="124"/>
      <c r="D216" s="124"/>
      <c r="E216" s="124"/>
      <c r="F216" s="125"/>
      <c r="G216" s="125"/>
      <c r="H216" s="125"/>
      <c r="I216" s="125"/>
      <c r="J216" s="125"/>
      <c r="K216" s="125"/>
      <c r="L216" s="125"/>
      <c r="M216" s="125"/>
      <c r="N216" s="125"/>
      <c r="O216" s="125"/>
      <c r="P216" s="125"/>
      <c r="Q216" s="125"/>
      <c r="R216" s="125"/>
      <c r="S216" s="125"/>
      <c r="T216" s="124"/>
      <c r="U216" s="124"/>
      <c r="V216" s="124"/>
      <c r="W216" s="124"/>
      <c r="X216" s="124"/>
    </row>
    <row r="217" spans="1:24">
      <c r="A217" s="124"/>
      <c r="B217" s="124"/>
      <c r="C217" s="124"/>
      <c r="D217" s="124"/>
      <c r="E217" s="124"/>
      <c r="F217" s="125"/>
      <c r="G217" s="125"/>
      <c r="H217" s="125"/>
      <c r="I217" s="125"/>
      <c r="J217" s="125"/>
      <c r="K217" s="125"/>
      <c r="L217" s="125"/>
      <c r="M217" s="125"/>
      <c r="N217" s="125"/>
      <c r="O217" s="125"/>
      <c r="P217" s="125"/>
      <c r="Q217" s="125"/>
      <c r="R217" s="125"/>
      <c r="S217" s="125"/>
      <c r="T217" s="124"/>
      <c r="U217" s="124"/>
      <c r="V217" s="124"/>
      <c r="W217" s="124"/>
      <c r="X217" s="124"/>
    </row>
    <row r="218" spans="1:24">
      <c r="A218" s="124"/>
      <c r="B218" s="124"/>
      <c r="C218" s="124"/>
      <c r="D218" s="124"/>
      <c r="E218" s="124"/>
      <c r="F218" s="125"/>
      <c r="G218" s="125"/>
      <c r="H218" s="125"/>
      <c r="I218" s="125"/>
      <c r="J218" s="125"/>
      <c r="K218" s="125"/>
      <c r="L218" s="125"/>
      <c r="M218" s="125"/>
      <c r="N218" s="125"/>
      <c r="O218" s="125"/>
      <c r="P218" s="125"/>
      <c r="Q218" s="125"/>
      <c r="R218" s="125"/>
      <c r="S218" s="125"/>
      <c r="T218" s="124"/>
      <c r="U218" s="124"/>
      <c r="V218" s="124"/>
      <c r="W218" s="124"/>
      <c r="X218" s="124"/>
    </row>
    <row r="219" spans="1:24">
      <c r="A219" s="124"/>
      <c r="B219" s="124"/>
      <c r="C219" s="124"/>
      <c r="D219" s="124"/>
      <c r="E219" s="124"/>
      <c r="F219" s="125"/>
      <c r="G219" s="125"/>
      <c r="H219" s="125"/>
      <c r="I219" s="125"/>
      <c r="J219" s="125"/>
      <c r="K219" s="125"/>
      <c r="L219" s="125"/>
      <c r="M219" s="125"/>
      <c r="N219" s="125"/>
      <c r="O219" s="125"/>
      <c r="P219" s="125"/>
      <c r="Q219" s="125"/>
      <c r="R219" s="125"/>
      <c r="S219" s="125"/>
      <c r="T219" s="124"/>
      <c r="U219" s="124"/>
      <c r="V219" s="124"/>
      <c r="W219" s="124"/>
      <c r="X219" s="124"/>
    </row>
    <row r="220" spans="1:24">
      <c r="A220" s="124"/>
      <c r="B220" s="124"/>
      <c r="C220" s="124"/>
      <c r="D220" s="124"/>
      <c r="E220" s="124"/>
      <c r="F220" s="125"/>
      <c r="G220" s="125"/>
      <c r="H220" s="125"/>
      <c r="I220" s="125"/>
      <c r="J220" s="125"/>
      <c r="K220" s="125"/>
      <c r="L220" s="125"/>
      <c r="M220" s="125"/>
      <c r="N220" s="125"/>
      <c r="O220" s="125"/>
      <c r="P220" s="125"/>
      <c r="Q220" s="125"/>
      <c r="R220" s="125"/>
      <c r="S220" s="125"/>
      <c r="T220" s="124"/>
      <c r="U220" s="124"/>
      <c r="V220" s="124"/>
      <c r="W220" s="124"/>
      <c r="X220" s="124"/>
    </row>
    <row r="221" spans="1:24">
      <c r="A221" s="124"/>
      <c r="B221" s="124"/>
      <c r="C221" s="124"/>
      <c r="D221" s="124"/>
      <c r="E221" s="124"/>
      <c r="F221" s="125"/>
      <c r="G221" s="125"/>
      <c r="H221" s="125"/>
      <c r="I221" s="125"/>
      <c r="J221" s="125"/>
      <c r="K221" s="125"/>
      <c r="L221" s="125"/>
      <c r="M221" s="125"/>
      <c r="N221" s="125"/>
      <c r="O221" s="125"/>
      <c r="P221" s="125"/>
      <c r="Q221" s="125"/>
      <c r="R221" s="125"/>
      <c r="S221" s="125"/>
      <c r="T221" s="124"/>
      <c r="U221" s="124"/>
      <c r="V221" s="124"/>
      <c r="W221" s="124"/>
      <c r="X221" s="124"/>
    </row>
    <row r="222" spans="1:24">
      <c r="A222" s="124"/>
      <c r="B222" s="124"/>
      <c r="C222" s="124"/>
      <c r="D222" s="124"/>
      <c r="E222" s="124"/>
      <c r="F222" s="125"/>
      <c r="G222" s="125"/>
      <c r="H222" s="125"/>
      <c r="I222" s="125"/>
      <c r="J222" s="125"/>
      <c r="K222" s="125"/>
      <c r="L222" s="125"/>
      <c r="M222" s="125"/>
      <c r="N222" s="125"/>
      <c r="O222" s="125"/>
      <c r="P222" s="125"/>
      <c r="Q222" s="125"/>
      <c r="R222" s="125"/>
      <c r="S222" s="125"/>
      <c r="T222" s="124"/>
      <c r="U222" s="124"/>
      <c r="V222" s="124"/>
      <c r="W222" s="124"/>
      <c r="X222" s="124"/>
    </row>
    <row r="223" spans="1:24">
      <c r="A223" s="124"/>
      <c r="B223" s="124"/>
      <c r="C223" s="124"/>
      <c r="D223" s="124"/>
      <c r="E223" s="124"/>
      <c r="F223" s="125"/>
      <c r="G223" s="125"/>
      <c r="H223" s="125"/>
      <c r="I223" s="125"/>
      <c r="J223" s="125"/>
      <c r="K223" s="125"/>
      <c r="L223" s="125"/>
      <c r="M223" s="125"/>
      <c r="N223" s="125"/>
      <c r="O223" s="125"/>
      <c r="P223" s="125"/>
      <c r="Q223" s="125"/>
      <c r="R223" s="125"/>
      <c r="S223" s="125"/>
      <c r="T223" s="124"/>
      <c r="U223" s="124"/>
      <c r="V223" s="124"/>
      <c r="W223" s="124"/>
      <c r="X223" s="124"/>
    </row>
    <row r="224" spans="1:24">
      <c r="A224" s="124"/>
      <c r="B224" s="124"/>
      <c r="C224" s="124"/>
      <c r="D224" s="124"/>
      <c r="E224" s="124"/>
      <c r="F224" s="125"/>
      <c r="G224" s="125"/>
      <c r="H224" s="125"/>
      <c r="I224" s="125"/>
      <c r="J224" s="125"/>
      <c r="K224" s="125"/>
      <c r="L224" s="125"/>
      <c r="M224" s="125"/>
      <c r="N224" s="125"/>
      <c r="O224" s="125"/>
      <c r="P224" s="125"/>
      <c r="Q224" s="125"/>
      <c r="R224" s="125"/>
      <c r="S224" s="125"/>
      <c r="T224" s="124"/>
      <c r="U224" s="124"/>
      <c r="V224" s="124"/>
      <c r="W224" s="124"/>
      <c r="X224" s="124"/>
    </row>
    <row r="225" spans="1:24">
      <c r="A225" s="124"/>
      <c r="B225" s="124"/>
      <c r="C225" s="124"/>
      <c r="D225" s="124"/>
      <c r="E225" s="124"/>
      <c r="F225" s="125"/>
      <c r="G225" s="125"/>
      <c r="H225" s="125"/>
      <c r="I225" s="125"/>
      <c r="J225" s="125"/>
      <c r="K225" s="125"/>
      <c r="L225" s="125"/>
      <c r="M225" s="125"/>
      <c r="N225" s="125"/>
      <c r="O225" s="125"/>
      <c r="P225" s="125"/>
      <c r="Q225" s="125"/>
      <c r="R225" s="125"/>
      <c r="S225" s="125"/>
      <c r="T225" s="124"/>
      <c r="U225" s="124"/>
      <c r="V225" s="124"/>
      <c r="W225" s="124"/>
      <c r="X225" s="124"/>
    </row>
    <row r="226" spans="1:24">
      <c r="A226" s="124"/>
      <c r="B226" s="124"/>
      <c r="C226" s="124"/>
      <c r="D226" s="124"/>
      <c r="E226" s="124"/>
      <c r="F226" s="125"/>
      <c r="G226" s="125"/>
      <c r="H226" s="125"/>
      <c r="I226" s="125"/>
      <c r="J226" s="125"/>
      <c r="K226" s="125"/>
      <c r="L226" s="125"/>
      <c r="M226" s="125"/>
      <c r="N226" s="125"/>
      <c r="O226" s="125"/>
      <c r="P226" s="125"/>
      <c r="Q226" s="125"/>
      <c r="R226" s="125"/>
      <c r="S226" s="125"/>
      <c r="T226" s="124"/>
      <c r="U226" s="124"/>
      <c r="V226" s="124"/>
      <c r="W226" s="124"/>
      <c r="X226" s="124"/>
    </row>
    <row r="227" spans="1:24">
      <c r="A227" s="124"/>
      <c r="B227" s="124"/>
      <c r="C227" s="124"/>
      <c r="D227" s="124"/>
      <c r="E227" s="124"/>
      <c r="F227" s="125"/>
      <c r="G227" s="125"/>
      <c r="H227" s="125"/>
      <c r="I227" s="125"/>
      <c r="J227" s="125"/>
      <c r="K227" s="125"/>
      <c r="L227" s="125"/>
      <c r="M227" s="125"/>
      <c r="N227" s="125"/>
      <c r="O227" s="125"/>
      <c r="P227" s="125"/>
      <c r="Q227" s="125"/>
      <c r="R227" s="125"/>
      <c r="S227" s="125"/>
      <c r="T227" s="124"/>
      <c r="U227" s="124"/>
      <c r="V227" s="124"/>
      <c r="W227" s="124"/>
      <c r="X227" s="124"/>
    </row>
    <row r="228" spans="1:24">
      <c r="A228" s="124"/>
      <c r="B228" s="124"/>
      <c r="C228" s="124"/>
      <c r="D228" s="124"/>
      <c r="E228" s="124"/>
      <c r="F228" s="125"/>
      <c r="G228" s="125"/>
      <c r="H228" s="125"/>
      <c r="I228" s="125"/>
      <c r="J228" s="125"/>
      <c r="K228" s="125"/>
      <c r="L228" s="125"/>
      <c r="M228" s="125"/>
      <c r="N228" s="125"/>
      <c r="O228" s="125"/>
      <c r="P228" s="125"/>
      <c r="Q228" s="125"/>
      <c r="R228" s="125"/>
      <c r="S228" s="125"/>
      <c r="T228" s="124"/>
      <c r="U228" s="124"/>
      <c r="V228" s="124"/>
      <c r="W228" s="124"/>
      <c r="X228" s="124"/>
    </row>
    <row r="229" spans="1:24">
      <c r="A229" s="124"/>
      <c r="B229" s="124"/>
      <c r="C229" s="124"/>
      <c r="D229" s="124"/>
      <c r="E229" s="124"/>
      <c r="F229" s="125"/>
      <c r="G229" s="125"/>
      <c r="H229" s="125"/>
      <c r="I229" s="125"/>
      <c r="J229" s="125"/>
      <c r="K229" s="125"/>
      <c r="L229" s="125"/>
      <c r="M229" s="125"/>
      <c r="N229" s="125"/>
      <c r="O229" s="125"/>
      <c r="P229" s="125"/>
      <c r="Q229" s="125"/>
      <c r="R229" s="125"/>
      <c r="S229" s="125"/>
      <c r="T229" s="124"/>
      <c r="U229" s="124"/>
      <c r="V229" s="124"/>
      <c r="W229" s="124"/>
      <c r="X229" s="124"/>
    </row>
    <row r="230" spans="1:24">
      <c r="A230" s="124"/>
      <c r="B230" s="124"/>
      <c r="C230" s="124"/>
      <c r="D230" s="124"/>
      <c r="E230" s="124"/>
      <c r="F230" s="125"/>
      <c r="G230" s="125"/>
      <c r="H230" s="125"/>
      <c r="I230" s="125"/>
      <c r="J230" s="125"/>
      <c r="K230" s="125"/>
      <c r="L230" s="125"/>
      <c r="M230" s="125"/>
      <c r="N230" s="125"/>
      <c r="O230" s="125"/>
      <c r="P230" s="125"/>
      <c r="Q230" s="125"/>
      <c r="R230" s="125"/>
      <c r="S230" s="125"/>
      <c r="T230" s="124"/>
      <c r="U230" s="124"/>
      <c r="V230" s="124"/>
      <c r="W230" s="124"/>
      <c r="X230" s="124"/>
    </row>
    <row r="231" spans="1:24">
      <c r="A231" s="124"/>
      <c r="B231" s="124"/>
      <c r="C231" s="124"/>
      <c r="D231" s="124"/>
      <c r="E231" s="124"/>
      <c r="F231" s="125"/>
      <c r="G231" s="125"/>
      <c r="H231" s="125"/>
      <c r="I231" s="125"/>
      <c r="J231" s="125"/>
      <c r="K231" s="125"/>
      <c r="L231" s="125"/>
      <c r="M231" s="125"/>
      <c r="N231" s="125"/>
      <c r="O231" s="125"/>
      <c r="P231" s="125"/>
      <c r="Q231" s="125"/>
      <c r="R231" s="125"/>
      <c r="S231" s="125"/>
      <c r="T231" s="124"/>
      <c r="U231" s="124"/>
      <c r="V231" s="124"/>
      <c r="W231" s="124"/>
      <c r="X231" s="124"/>
    </row>
    <row r="232" spans="1:24">
      <c r="A232" s="124"/>
      <c r="B232" s="124"/>
      <c r="C232" s="124"/>
      <c r="D232" s="124"/>
      <c r="E232" s="124"/>
      <c r="F232" s="125"/>
      <c r="G232" s="125"/>
      <c r="H232" s="125"/>
      <c r="I232" s="125"/>
      <c r="J232" s="125"/>
      <c r="K232" s="125"/>
      <c r="L232" s="125"/>
      <c r="M232" s="125"/>
      <c r="N232" s="125"/>
      <c r="O232" s="125"/>
      <c r="P232" s="125"/>
      <c r="Q232" s="125"/>
      <c r="R232" s="125"/>
      <c r="S232" s="125"/>
      <c r="T232" s="124"/>
      <c r="U232" s="124"/>
      <c r="V232" s="124"/>
      <c r="W232" s="124"/>
      <c r="X232" s="124"/>
    </row>
    <row r="233" spans="1:24">
      <c r="A233" s="124"/>
      <c r="B233" s="124"/>
      <c r="C233" s="124"/>
      <c r="D233" s="124"/>
      <c r="E233" s="124"/>
      <c r="F233" s="125"/>
      <c r="G233" s="125"/>
      <c r="H233" s="125"/>
      <c r="I233" s="125"/>
      <c r="J233" s="125"/>
      <c r="K233" s="125"/>
      <c r="L233" s="125"/>
      <c r="M233" s="125"/>
      <c r="N233" s="125"/>
      <c r="O233" s="125"/>
      <c r="P233" s="125"/>
      <c r="Q233" s="125"/>
      <c r="R233" s="125"/>
      <c r="S233" s="125"/>
      <c r="T233" s="124"/>
      <c r="U233" s="124"/>
      <c r="V233" s="124"/>
      <c r="W233" s="124"/>
      <c r="X233" s="124"/>
    </row>
    <row r="234" spans="1:24">
      <c r="A234" s="124"/>
      <c r="B234" s="124"/>
      <c r="C234" s="124"/>
      <c r="D234" s="124"/>
      <c r="E234" s="124"/>
      <c r="F234" s="125"/>
      <c r="G234" s="125"/>
      <c r="H234" s="125"/>
      <c r="I234" s="125"/>
      <c r="J234" s="125"/>
      <c r="K234" s="125"/>
      <c r="L234" s="125"/>
      <c r="M234" s="125"/>
      <c r="N234" s="125"/>
      <c r="O234" s="125"/>
      <c r="P234" s="125"/>
      <c r="Q234" s="125"/>
      <c r="R234" s="125"/>
      <c r="S234" s="125"/>
      <c r="T234" s="124"/>
      <c r="U234" s="124"/>
      <c r="V234" s="124"/>
      <c r="W234" s="124"/>
      <c r="X234" s="124"/>
    </row>
    <row r="235" spans="1:24">
      <c r="A235" s="124"/>
      <c r="B235" s="124"/>
      <c r="C235" s="124"/>
      <c r="D235" s="124"/>
      <c r="E235" s="124"/>
      <c r="F235" s="125"/>
      <c r="G235" s="125"/>
      <c r="H235" s="125"/>
      <c r="I235" s="125"/>
      <c r="J235" s="125"/>
      <c r="K235" s="125"/>
      <c r="L235" s="125"/>
      <c r="M235" s="125"/>
      <c r="N235" s="125"/>
      <c r="O235" s="125"/>
      <c r="P235" s="125"/>
      <c r="Q235" s="125"/>
      <c r="R235" s="125"/>
      <c r="S235" s="125"/>
      <c r="T235" s="124"/>
      <c r="U235" s="124"/>
      <c r="V235" s="124"/>
      <c r="W235" s="124"/>
      <c r="X235" s="124"/>
    </row>
    <row r="236" spans="1:24">
      <c r="A236" s="124"/>
      <c r="B236" s="124"/>
      <c r="C236" s="124"/>
      <c r="D236" s="124"/>
      <c r="E236" s="124"/>
      <c r="F236" s="125"/>
      <c r="G236" s="125"/>
      <c r="H236" s="125"/>
      <c r="I236" s="125"/>
      <c r="J236" s="125"/>
      <c r="K236" s="125"/>
      <c r="L236" s="125"/>
      <c r="M236" s="125"/>
      <c r="N236" s="125"/>
      <c r="O236" s="125"/>
      <c r="P236" s="125"/>
      <c r="Q236" s="125"/>
      <c r="R236" s="125"/>
      <c r="S236" s="125"/>
      <c r="T236" s="124"/>
      <c r="U236" s="124"/>
      <c r="V236" s="124"/>
      <c r="W236" s="124"/>
      <c r="X236" s="124"/>
    </row>
    <row r="237" spans="1:24">
      <c r="A237" s="124"/>
      <c r="B237" s="124"/>
      <c r="C237" s="124"/>
      <c r="D237" s="124"/>
      <c r="E237" s="124"/>
      <c r="F237" s="125"/>
      <c r="G237" s="125"/>
      <c r="H237" s="125"/>
      <c r="I237" s="125"/>
      <c r="J237" s="125"/>
      <c r="K237" s="125"/>
      <c r="L237" s="125"/>
      <c r="M237" s="125"/>
      <c r="N237" s="125"/>
      <c r="O237" s="125"/>
      <c r="P237" s="125"/>
      <c r="Q237" s="125"/>
      <c r="R237" s="125"/>
      <c r="S237" s="125"/>
      <c r="T237" s="124"/>
      <c r="U237" s="124"/>
      <c r="V237" s="124"/>
      <c r="W237" s="124"/>
      <c r="X237" s="124"/>
    </row>
    <row r="238" spans="1:24">
      <c r="A238" s="124"/>
      <c r="B238" s="124"/>
      <c r="C238" s="124"/>
      <c r="D238" s="124"/>
      <c r="E238" s="124"/>
      <c r="F238" s="125"/>
      <c r="G238" s="125"/>
      <c r="H238" s="125"/>
      <c r="I238" s="125"/>
      <c r="J238" s="125"/>
      <c r="K238" s="125"/>
      <c r="L238" s="125"/>
      <c r="M238" s="125"/>
      <c r="N238" s="125"/>
      <c r="O238" s="125"/>
      <c r="P238" s="125"/>
      <c r="Q238" s="125"/>
      <c r="R238" s="125"/>
      <c r="S238" s="125"/>
      <c r="T238" s="124"/>
      <c r="U238" s="124"/>
      <c r="V238" s="124"/>
      <c r="W238" s="124"/>
      <c r="X238" s="124"/>
    </row>
    <row r="239" spans="1:24">
      <c r="A239" s="124"/>
      <c r="B239" s="124"/>
      <c r="C239" s="124"/>
      <c r="D239" s="124"/>
      <c r="E239" s="124"/>
      <c r="F239" s="125"/>
      <c r="G239" s="125"/>
      <c r="H239" s="125"/>
      <c r="I239" s="125"/>
      <c r="J239" s="125"/>
      <c r="K239" s="125"/>
      <c r="L239" s="125"/>
      <c r="M239" s="125"/>
      <c r="N239" s="125"/>
      <c r="O239" s="125"/>
      <c r="P239" s="125"/>
      <c r="Q239" s="125"/>
      <c r="R239" s="125"/>
      <c r="S239" s="125"/>
      <c r="T239" s="124"/>
      <c r="U239" s="124"/>
      <c r="V239" s="124"/>
      <c r="W239" s="124"/>
      <c r="X239" s="124"/>
    </row>
    <row r="240" spans="1:24">
      <c r="A240" s="124"/>
      <c r="B240" s="124"/>
      <c r="C240" s="124"/>
      <c r="D240" s="124"/>
      <c r="E240" s="124"/>
      <c r="F240" s="125"/>
      <c r="G240" s="125"/>
      <c r="H240" s="125"/>
      <c r="I240" s="125"/>
      <c r="J240" s="125"/>
      <c r="K240" s="125"/>
      <c r="L240" s="125"/>
      <c r="M240" s="125"/>
      <c r="N240" s="125"/>
      <c r="O240" s="125"/>
      <c r="P240" s="125"/>
      <c r="Q240" s="125"/>
      <c r="R240" s="125"/>
      <c r="S240" s="125"/>
      <c r="T240" s="124"/>
      <c r="U240" s="124"/>
      <c r="V240" s="124"/>
      <c r="W240" s="124"/>
      <c r="X240" s="124"/>
    </row>
    <row r="241" spans="1:24">
      <c r="A241" s="124"/>
      <c r="B241" s="124"/>
      <c r="C241" s="124"/>
      <c r="D241" s="124"/>
      <c r="E241" s="124"/>
      <c r="F241" s="125"/>
      <c r="G241" s="125"/>
      <c r="H241" s="125"/>
      <c r="I241" s="125"/>
      <c r="J241" s="125"/>
      <c r="K241" s="125"/>
      <c r="L241" s="125"/>
      <c r="M241" s="125"/>
      <c r="N241" s="125"/>
      <c r="O241" s="125"/>
      <c r="P241" s="125"/>
      <c r="Q241" s="125"/>
      <c r="R241" s="125"/>
      <c r="S241" s="125"/>
      <c r="T241" s="124"/>
      <c r="U241" s="124"/>
      <c r="V241" s="124"/>
      <c r="W241" s="124"/>
      <c r="X241" s="124"/>
    </row>
    <row r="242" spans="1:24">
      <c r="A242" s="124"/>
      <c r="B242" s="124"/>
      <c r="C242" s="124"/>
      <c r="D242" s="124"/>
      <c r="E242" s="124"/>
      <c r="F242" s="125"/>
      <c r="G242" s="125"/>
      <c r="H242" s="125"/>
      <c r="I242" s="125"/>
      <c r="J242" s="125"/>
      <c r="K242" s="125"/>
      <c r="L242" s="125"/>
      <c r="M242" s="125"/>
      <c r="N242" s="125"/>
      <c r="O242" s="125"/>
      <c r="P242" s="125"/>
      <c r="Q242" s="125"/>
      <c r="R242" s="125"/>
      <c r="S242" s="125"/>
      <c r="T242" s="124"/>
      <c r="U242" s="124"/>
      <c r="V242" s="124"/>
      <c r="W242" s="124"/>
      <c r="X242" s="124"/>
    </row>
    <row r="243" spans="1:24">
      <c r="A243" s="124"/>
      <c r="B243" s="124"/>
      <c r="C243" s="124"/>
      <c r="D243" s="124"/>
      <c r="E243" s="124"/>
      <c r="F243" s="125"/>
      <c r="G243" s="125"/>
      <c r="H243" s="125"/>
      <c r="I243" s="125"/>
      <c r="J243" s="125"/>
      <c r="K243" s="125"/>
      <c r="L243" s="125"/>
      <c r="M243" s="125"/>
      <c r="N243" s="125"/>
      <c r="O243" s="125"/>
      <c r="P243" s="125"/>
      <c r="Q243" s="125"/>
      <c r="R243" s="125"/>
      <c r="S243" s="125"/>
      <c r="T243" s="124"/>
      <c r="U243" s="124"/>
      <c r="V243" s="124"/>
      <c r="W243" s="124"/>
      <c r="X243" s="124"/>
    </row>
    <row r="244" spans="1:24">
      <c r="A244" s="124"/>
      <c r="B244" s="124"/>
      <c r="C244" s="124"/>
      <c r="D244" s="124"/>
      <c r="E244" s="124"/>
      <c r="F244" s="125"/>
      <c r="G244" s="125"/>
      <c r="H244" s="125"/>
      <c r="I244" s="125"/>
      <c r="J244" s="125"/>
      <c r="K244" s="125"/>
      <c r="L244" s="125"/>
      <c r="M244" s="125"/>
      <c r="N244" s="125"/>
      <c r="O244" s="125"/>
      <c r="P244" s="125"/>
      <c r="Q244" s="125"/>
      <c r="R244" s="125"/>
      <c r="S244" s="125"/>
      <c r="T244" s="124"/>
      <c r="U244" s="124"/>
      <c r="V244" s="124"/>
      <c r="W244" s="124"/>
      <c r="X244" s="124"/>
    </row>
    <row r="245" spans="1:24">
      <c r="A245" s="124"/>
      <c r="B245" s="124"/>
      <c r="C245" s="124"/>
      <c r="D245" s="124"/>
      <c r="E245" s="124"/>
      <c r="F245" s="125"/>
      <c r="G245" s="125"/>
      <c r="H245" s="125"/>
      <c r="I245" s="125"/>
      <c r="J245" s="125"/>
      <c r="K245" s="125"/>
      <c r="L245" s="125"/>
      <c r="M245" s="125"/>
      <c r="N245" s="125"/>
      <c r="O245" s="125"/>
      <c r="P245" s="125"/>
      <c r="Q245" s="125"/>
      <c r="R245" s="125"/>
      <c r="S245" s="125"/>
      <c r="T245" s="124"/>
      <c r="U245" s="124"/>
      <c r="V245" s="124"/>
      <c r="W245" s="124"/>
      <c r="X245" s="124"/>
    </row>
    <row r="246" spans="1:24">
      <c r="A246" s="124"/>
      <c r="B246" s="124"/>
      <c r="C246" s="124"/>
      <c r="D246" s="124"/>
      <c r="E246" s="124"/>
      <c r="F246" s="125"/>
      <c r="G246" s="125"/>
      <c r="H246" s="125"/>
      <c r="I246" s="125"/>
      <c r="J246" s="125"/>
      <c r="K246" s="125"/>
      <c r="L246" s="125"/>
      <c r="M246" s="125"/>
      <c r="N246" s="125"/>
      <c r="O246" s="125"/>
      <c r="P246" s="125"/>
      <c r="Q246" s="125"/>
      <c r="R246" s="125"/>
      <c r="S246" s="125"/>
      <c r="T246" s="124"/>
      <c r="U246" s="124"/>
      <c r="V246" s="124"/>
      <c r="W246" s="124"/>
      <c r="X246" s="124"/>
    </row>
    <row r="247" spans="1:24">
      <c r="A247" s="124"/>
      <c r="B247" s="124"/>
      <c r="C247" s="124"/>
      <c r="D247" s="124"/>
      <c r="E247" s="124"/>
      <c r="F247" s="125"/>
      <c r="G247" s="125"/>
      <c r="H247" s="125"/>
      <c r="I247" s="125"/>
      <c r="J247" s="125"/>
      <c r="K247" s="125"/>
      <c r="L247" s="125"/>
      <c r="M247" s="125"/>
      <c r="N247" s="125"/>
      <c r="O247" s="125"/>
      <c r="P247" s="125"/>
      <c r="Q247" s="125"/>
      <c r="R247" s="125"/>
      <c r="S247" s="125"/>
      <c r="T247" s="124"/>
      <c r="U247" s="124"/>
      <c r="V247" s="124"/>
      <c r="W247" s="124"/>
      <c r="X247" s="124"/>
    </row>
    <row r="248" spans="1:24">
      <c r="A248" s="124"/>
      <c r="B248" s="124"/>
      <c r="C248" s="124"/>
      <c r="D248" s="124"/>
      <c r="E248" s="124"/>
      <c r="F248" s="125"/>
      <c r="G248" s="125"/>
      <c r="H248" s="125"/>
      <c r="I248" s="125"/>
      <c r="J248" s="125"/>
      <c r="K248" s="125"/>
      <c r="L248" s="125"/>
      <c r="M248" s="125"/>
      <c r="N248" s="125"/>
      <c r="O248" s="125"/>
      <c r="P248" s="125"/>
      <c r="Q248" s="125"/>
      <c r="R248" s="125"/>
      <c r="S248" s="125"/>
      <c r="T248" s="124"/>
      <c r="U248" s="124"/>
      <c r="V248" s="124"/>
      <c r="W248" s="124"/>
      <c r="X248" s="124"/>
    </row>
    <row r="249" spans="1:24">
      <c r="A249" s="124"/>
      <c r="B249" s="124"/>
      <c r="C249" s="124"/>
      <c r="D249" s="124"/>
      <c r="E249" s="124"/>
      <c r="F249" s="125"/>
      <c r="G249" s="125"/>
      <c r="H249" s="125"/>
      <c r="I249" s="125"/>
      <c r="J249" s="125"/>
      <c r="K249" s="125"/>
      <c r="L249" s="125"/>
      <c r="M249" s="125"/>
      <c r="N249" s="125"/>
      <c r="O249" s="125"/>
      <c r="P249" s="125"/>
      <c r="Q249" s="125"/>
      <c r="R249" s="125"/>
      <c r="S249" s="125"/>
      <c r="T249" s="124"/>
      <c r="U249" s="124"/>
      <c r="V249" s="124"/>
      <c r="W249" s="124"/>
      <c r="X249" s="124"/>
    </row>
    <row r="250" spans="1:24">
      <c r="A250" s="124"/>
      <c r="B250" s="124"/>
      <c r="C250" s="124"/>
      <c r="D250" s="124"/>
      <c r="E250" s="124"/>
      <c r="F250" s="125"/>
      <c r="G250" s="125"/>
      <c r="H250" s="125"/>
      <c r="I250" s="125"/>
      <c r="J250" s="125"/>
      <c r="K250" s="125"/>
      <c r="L250" s="125"/>
      <c r="M250" s="125"/>
      <c r="N250" s="125"/>
      <c r="O250" s="125"/>
      <c r="P250" s="125"/>
      <c r="Q250" s="125"/>
      <c r="R250" s="125"/>
      <c r="S250" s="125"/>
      <c r="T250" s="124"/>
      <c r="U250" s="124"/>
      <c r="V250" s="124"/>
      <c r="W250" s="124"/>
      <c r="X250" s="124"/>
    </row>
    <row r="251" spans="1:24">
      <c r="A251" s="124"/>
      <c r="B251" s="124"/>
      <c r="C251" s="124"/>
      <c r="D251" s="124"/>
      <c r="E251" s="124"/>
      <c r="F251" s="125"/>
      <c r="G251" s="125"/>
      <c r="H251" s="125"/>
      <c r="I251" s="125"/>
      <c r="J251" s="125"/>
      <c r="K251" s="125"/>
      <c r="L251" s="125"/>
      <c r="M251" s="125"/>
      <c r="N251" s="125"/>
      <c r="O251" s="125"/>
      <c r="P251" s="125"/>
      <c r="Q251" s="125"/>
      <c r="R251" s="125"/>
      <c r="S251" s="125"/>
      <c r="T251" s="124"/>
      <c r="U251" s="124"/>
      <c r="V251" s="124"/>
      <c r="W251" s="124"/>
      <c r="X251" s="124"/>
    </row>
    <row r="252" spans="1:24">
      <c r="A252" s="124"/>
      <c r="B252" s="124"/>
      <c r="C252" s="124"/>
      <c r="D252" s="124"/>
      <c r="E252" s="124"/>
      <c r="F252" s="125"/>
      <c r="G252" s="125"/>
      <c r="H252" s="125"/>
      <c r="I252" s="125"/>
      <c r="J252" s="125"/>
      <c r="K252" s="125"/>
      <c r="L252" s="125"/>
      <c r="M252" s="125"/>
      <c r="N252" s="125"/>
      <c r="O252" s="125"/>
      <c r="P252" s="125"/>
      <c r="Q252" s="125"/>
      <c r="R252" s="125"/>
      <c r="S252" s="125"/>
      <c r="T252" s="124"/>
      <c r="U252" s="124"/>
      <c r="V252" s="124"/>
      <c r="W252" s="124"/>
      <c r="X252" s="124"/>
    </row>
    <row r="253" spans="1:24">
      <c r="A253" s="124"/>
      <c r="B253" s="124"/>
      <c r="C253" s="124"/>
      <c r="D253" s="124"/>
      <c r="E253" s="124"/>
      <c r="F253" s="125"/>
      <c r="G253" s="125"/>
      <c r="H253" s="125"/>
      <c r="I253" s="125"/>
      <c r="J253" s="125"/>
      <c r="K253" s="125"/>
      <c r="L253" s="125"/>
      <c r="M253" s="125"/>
      <c r="N253" s="125"/>
      <c r="O253" s="125"/>
      <c r="P253" s="125"/>
      <c r="Q253" s="125"/>
      <c r="R253" s="125"/>
      <c r="S253" s="125"/>
      <c r="T253" s="124"/>
      <c r="U253" s="124"/>
      <c r="V253" s="124"/>
      <c r="W253" s="124"/>
      <c r="X253" s="124"/>
    </row>
    <row r="254" spans="1:24">
      <c r="A254" s="124"/>
      <c r="B254" s="124"/>
      <c r="C254" s="124"/>
      <c r="D254" s="124"/>
      <c r="E254" s="124"/>
      <c r="F254" s="125"/>
      <c r="G254" s="125"/>
      <c r="H254" s="125"/>
      <c r="I254" s="125"/>
      <c r="J254" s="125"/>
      <c r="K254" s="125"/>
      <c r="L254" s="125"/>
      <c r="M254" s="125"/>
      <c r="N254" s="125"/>
      <c r="O254" s="125"/>
      <c r="P254" s="125"/>
      <c r="Q254" s="125"/>
      <c r="R254" s="125"/>
      <c r="S254" s="125"/>
      <c r="T254" s="124"/>
      <c r="U254" s="124"/>
      <c r="V254" s="124"/>
      <c r="W254" s="124"/>
      <c r="X254" s="124"/>
    </row>
    <row r="255" spans="1:24">
      <c r="A255" s="124"/>
      <c r="B255" s="124"/>
      <c r="C255" s="124"/>
      <c r="D255" s="124"/>
      <c r="E255" s="124"/>
      <c r="F255" s="125"/>
      <c r="G255" s="125"/>
      <c r="H255" s="125"/>
      <c r="I255" s="125"/>
      <c r="J255" s="125"/>
      <c r="K255" s="125"/>
      <c r="L255" s="125"/>
      <c r="M255" s="125"/>
      <c r="N255" s="125"/>
      <c r="O255" s="125"/>
      <c r="P255" s="125"/>
      <c r="Q255" s="125"/>
      <c r="R255" s="125"/>
      <c r="S255" s="125"/>
      <c r="T255" s="124"/>
      <c r="U255" s="124"/>
      <c r="V255" s="124"/>
      <c r="W255" s="124"/>
      <c r="X255" s="124"/>
    </row>
    <row r="256" spans="1:24">
      <c r="A256" s="124"/>
      <c r="B256" s="124"/>
      <c r="C256" s="124"/>
      <c r="D256" s="124"/>
      <c r="E256" s="124"/>
      <c r="F256" s="125"/>
      <c r="G256" s="125"/>
      <c r="H256" s="125"/>
      <c r="I256" s="125"/>
      <c r="J256" s="125"/>
      <c r="K256" s="125"/>
      <c r="L256" s="125"/>
      <c r="M256" s="125"/>
      <c r="N256" s="125"/>
      <c r="O256" s="125"/>
      <c r="P256" s="125"/>
      <c r="Q256" s="125"/>
      <c r="R256" s="125"/>
      <c r="S256" s="125"/>
      <c r="T256" s="124"/>
      <c r="U256" s="124"/>
      <c r="V256" s="124"/>
      <c r="W256" s="124"/>
      <c r="X256" s="124"/>
    </row>
    <row r="257" spans="1:24">
      <c r="A257" s="124"/>
      <c r="B257" s="124"/>
      <c r="C257" s="124"/>
      <c r="D257" s="124"/>
      <c r="E257" s="124"/>
      <c r="F257" s="125"/>
      <c r="G257" s="125"/>
      <c r="H257" s="125"/>
      <c r="I257" s="125"/>
      <c r="J257" s="125"/>
      <c r="K257" s="125"/>
      <c r="L257" s="125"/>
      <c r="M257" s="125"/>
      <c r="N257" s="125"/>
      <c r="O257" s="125"/>
      <c r="P257" s="125"/>
      <c r="Q257" s="125"/>
      <c r="R257" s="125"/>
      <c r="S257" s="125"/>
      <c r="T257" s="124"/>
      <c r="U257" s="124"/>
      <c r="V257" s="124"/>
      <c r="W257" s="124"/>
      <c r="X257" s="124"/>
    </row>
    <row r="258" spans="1:24">
      <c r="A258" s="124"/>
      <c r="B258" s="124"/>
      <c r="C258" s="124"/>
      <c r="D258" s="124"/>
      <c r="E258" s="124"/>
      <c r="F258" s="125"/>
      <c r="G258" s="125"/>
      <c r="H258" s="125"/>
      <c r="I258" s="125"/>
      <c r="J258" s="125"/>
      <c r="K258" s="125"/>
      <c r="L258" s="125"/>
      <c r="M258" s="125"/>
      <c r="N258" s="125"/>
      <c r="O258" s="125"/>
      <c r="P258" s="125"/>
      <c r="Q258" s="125"/>
      <c r="R258" s="125"/>
      <c r="S258" s="125"/>
      <c r="T258" s="124"/>
      <c r="U258" s="124"/>
      <c r="V258" s="124"/>
      <c r="W258" s="124"/>
      <c r="X258" s="124"/>
    </row>
    <row r="259" spans="1:24">
      <c r="A259" s="124"/>
      <c r="B259" s="124"/>
      <c r="C259" s="124"/>
      <c r="D259" s="124"/>
      <c r="E259" s="124"/>
      <c r="F259" s="125"/>
      <c r="G259" s="125"/>
      <c r="H259" s="125"/>
      <c r="I259" s="125"/>
      <c r="J259" s="125"/>
      <c r="K259" s="125"/>
      <c r="L259" s="125"/>
      <c r="M259" s="125"/>
      <c r="N259" s="125"/>
      <c r="O259" s="125"/>
      <c r="P259" s="125"/>
      <c r="Q259" s="125"/>
      <c r="R259" s="125"/>
      <c r="S259" s="125"/>
      <c r="T259" s="124"/>
      <c r="U259" s="124"/>
      <c r="V259" s="124"/>
      <c r="W259" s="124"/>
      <c r="X259" s="124"/>
    </row>
    <row r="260" spans="1:24">
      <c r="A260" s="124"/>
      <c r="B260" s="124"/>
      <c r="C260" s="124"/>
      <c r="D260" s="124"/>
      <c r="E260" s="124"/>
      <c r="F260" s="125"/>
      <c r="G260" s="125"/>
      <c r="H260" s="125"/>
      <c r="I260" s="125"/>
      <c r="J260" s="125"/>
      <c r="K260" s="125"/>
      <c r="L260" s="125"/>
      <c r="M260" s="125"/>
      <c r="N260" s="125"/>
      <c r="O260" s="125"/>
      <c r="P260" s="125"/>
      <c r="Q260" s="125"/>
      <c r="R260" s="125"/>
      <c r="S260" s="125"/>
      <c r="T260" s="124"/>
      <c r="U260" s="124"/>
      <c r="V260" s="124"/>
      <c r="W260" s="124"/>
      <c r="X260" s="124"/>
    </row>
    <row r="261" spans="1:24">
      <c r="A261" s="124"/>
      <c r="B261" s="124"/>
      <c r="C261" s="124"/>
      <c r="D261" s="124"/>
      <c r="E261" s="124"/>
      <c r="F261" s="125"/>
      <c r="G261" s="125"/>
      <c r="H261" s="125"/>
      <c r="I261" s="125"/>
      <c r="J261" s="125"/>
      <c r="K261" s="125"/>
      <c r="L261" s="125"/>
      <c r="M261" s="125"/>
      <c r="N261" s="125"/>
      <c r="O261" s="125"/>
      <c r="P261" s="125"/>
      <c r="Q261" s="125"/>
      <c r="R261" s="125"/>
      <c r="S261" s="125"/>
      <c r="T261" s="124"/>
      <c r="U261" s="124"/>
      <c r="V261" s="124"/>
      <c r="W261" s="124"/>
      <c r="X261" s="124"/>
    </row>
    <row r="262" spans="1:24">
      <c r="A262" s="124"/>
      <c r="B262" s="124"/>
      <c r="C262" s="124"/>
      <c r="D262" s="124"/>
      <c r="E262" s="124"/>
      <c r="F262" s="125"/>
      <c r="G262" s="125"/>
      <c r="H262" s="125"/>
      <c r="I262" s="125"/>
      <c r="J262" s="125"/>
      <c r="K262" s="125"/>
      <c r="L262" s="125"/>
      <c r="M262" s="125"/>
      <c r="N262" s="125"/>
      <c r="O262" s="125"/>
      <c r="P262" s="125"/>
      <c r="Q262" s="125"/>
      <c r="R262" s="125"/>
      <c r="S262" s="125"/>
      <c r="T262" s="124"/>
      <c r="U262" s="124"/>
      <c r="V262" s="124"/>
      <c r="W262" s="124"/>
      <c r="X262" s="124"/>
    </row>
    <row r="263" spans="1:24">
      <c r="A263" s="124"/>
      <c r="B263" s="124"/>
      <c r="C263" s="124"/>
      <c r="D263" s="124"/>
      <c r="E263" s="124"/>
      <c r="F263" s="125"/>
      <c r="G263" s="125"/>
      <c r="H263" s="125"/>
      <c r="I263" s="125"/>
      <c r="J263" s="125"/>
      <c r="K263" s="125"/>
      <c r="L263" s="125"/>
      <c r="M263" s="125"/>
      <c r="N263" s="125"/>
      <c r="O263" s="125"/>
      <c r="P263" s="125"/>
      <c r="Q263" s="125"/>
      <c r="R263" s="125"/>
      <c r="S263" s="125"/>
      <c r="T263" s="124"/>
      <c r="U263" s="124"/>
      <c r="V263" s="124"/>
      <c r="W263" s="124"/>
      <c r="X263" s="124"/>
    </row>
    <row r="264" spans="1:24">
      <c r="A264" s="124"/>
      <c r="B264" s="124"/>
      <c r="C264" s="124"/>
      <c r="D264" s="124"/>
      <c r="E264" s="124"/>
      <c r="F264" s="125"/>
      <c r="G264" s="125"/>
      <c r="H264" s="125"/>
      <c r="I264" s="125"/>
      <c r="J264" s="125"/>
      <c r="K264" s="125"/>
      <c r="L264" s="125"/>
      <c r="M264" s="125"/>
      <c r="N264" s="125"/>
      <c r="O264" s="125"/>
      <c r="P264" s="125"/>
      <c r="Q264" s="125"/>
      <c r="R264" s="125"/>
      <c r="S264" s="125"/>
      <c r="T264" s="124"/>
      <c r="U264" s="124"/>
      <c r="V264" s="124"/>
      <c r="W264" s="124"/>
      <c r="X264" s="124"/>
    </row>
    <row r="265" spans="1:24">
      <c r="A265" s="124"/>
      <c r="B265" s="124"/>
      <c r="C265" s="124"/>
      <c r="D265" s="124"/>
      <c r="E265" s="124"/>
      <c r="F265" s="125"/>
      <c r="G265" s="125"/>
      <c r="H265" s="125"/>
      <c r="I265" s="125"/>
      <c r="J265" s="125"/>
      <c r="K265" s="125"/>
      <c r="L265" s="125"/>
      <c r="M265" s="125"/>
      <c r="N265" s="125"/>
      <c r="O265" s="125"/>
      <c r="P265" s="125"/>
      <c r="Q265" s="125"/>
      <c r="R265" s="125"/>
      <c r="S265" s="125"/>
      <c r="T265" s="124"/>
      <c r="U265" s="124"/>
      <c r="V265" s="124"/>
      <c r="W265" s="124"/>
      <c r="X265" s="124"/>
    </row>
    <row r="266" spans="1:24">
      <c r="A266" s="124"/>
      <c r="B266" s="124"/>
      <c r="C266" s="124"/>
      <c r="D266" s="124"/>
      <c r="E266" s="124"/>
      <c r="F266" s="125"/>
      <c r="G266" s="125"/>
      <c r="H266" s="125"/>
      <c r="I266" s="125"/>
      <c r="J266" s="125"/>
      <c r="K266" s="125"/>
      <c r="L266" s="125"/>
      <c r="M266" s="125"/>
      <c r="N266" s="125"/>
      <c r="O266" s="125"/>
      <c r="P266" s="125"/>
      <c r="Q266" s="125"/>
      <c r="R266" s="125"/>
      <c r="S266" s="125"/>
      <c r="T266" s="124"/>
      <c r="U266" s="124"/>
      <c r="V266" s="124"/>
      <c r="W266" s="124"/>
      <c r="X266" s="124"/>
    </row>
    <row r="267" spans="1:24">
      <c r="A267" s="124"/>
      <c r="B267" s="124"/>
      <c r="C267" s="124"/>
      <c r="D267" s="124"/>
      <c r="E267" s="124"/>
      <c r="F267" s="125"/>
      <c r="G267" s="125"/>
      <c r="H267" s="125"/>
      <c r="I267" s="125"/>
      <c r="J267" s="125"/>
      <c r="K267" s="125"/>
      <c r="L267" s="125"/>
      <c r="M267" s="125"/>
      <c r="N267" s="125"/>
      <c r="O267" s="125"/>
      <c r="P267" s="125"/>
      <c r="Q267" s="125"/>
      <c r="R267" s="125"/>
      <c r="S267" s="125"/>
      <c r="T267" s="124"/>
      <c r="U267" s="124"/>
      <c r="V267" s="124"/>
      <c r="W267" s="124"/>
      <c r="X267" s="124"/>
    </row>
    <row r="268" spans="1:24">
      <c r="A268" s="124"/>
      <c r="B268" s="124"/>
      <c r="C268" s="124"/>
      <c r="D268" s="124"/>
      <c r="E268" s="124"/>
      <c r="F268" s="125"/>
      <c r="G268" s="125"/>
      <c r="H268" s="125"/>
      <c r="I268" s="125"/>
      <c r="J268" s="125"/>
      <c r="K268" s="125"/>
      <c r="L268" s="125"/>
      <c r="M268" s="125"/>
      <c r="N268" s="125"/>
      <c r="O268" s="125"/>
      <c r="P268" s="125"/>
      <c r="Q268" s="125"/>
      <c r="R268" s="125"/>
      <c r="S268" s="125"/>
      <c r="T268" s="124"/>
      <c r="U268" s="124"/>
      <c r="V268" s="124"/>
      <c r="W268" s="124"/>
      <c r="X268" s="124"/>
    </row>
    <row r="269" spans="1:24">
      <c r="A269" s="124"/>
      <c r="B269" s="124"/>
      <c r="C269" s="124"/>
      <c r="D269" s="124"/>
      <c r="E269" s="124"/>
      <c r="F269" s="125"/>
      <c r="G269" s="125"/>
      <c r="H269" s="125"/>
      <c r="I269" s="125"/>
      <c r="J269" s="125"/>
      <c r="K269" s="125"/>
      <c r="L269" s="125"/>
      <c r="M269" s="125"/>
      <c r="N269" s="125"/>
      <c r="O269" s="125"/>
      <c r="P269" s="125"/>
      <c r="Q269" s="125"/>
      <c r="R269" s="125"/>
      <c r="S269" s="125"/>
      <c r="T269" s="124"/>
      <c r="U269" s="124"/>
      <c r="V269" s="124"/>
      <c r="W269" s="124"/>
      <c r="X269" s="124"/>
    </row>
    <row r="270" spans="1:24">
      <c r="A270" s="124"/>
      <c r="B270" s="124"/>
      <c r="C270" s="124"/>
      <c r="D270" s="124"/>
      <c r="E270" s="124"/>
      <c r="F270" s="125"/>
      <c r="G270" s="125"/>
      <c r="H270" s="125"/>
      <c r="I270" s="125"/>
      <c r="J270" s="125"/>
      <c r="K270" s="125"/>
      <c r="L270" s="125"/>
      <c r="M270" s="125"/>
      <c r="N270" s="125"/>
      <c r="O270" s="125"/>
      <c r="P270" s="125"/>
      <c r="Q270" s="125"/>
      <c r="R270" s="125"/>
      <c r="S270" s="125"/>
      <c r="T270" s="124"/>
      <c r="U270" s="124"/>
      <c r="V270" s="124"/>
      <c r="W270" s="124"/>
      <c r="X270" s="124"/>
    </row>
    <row r="271" spans="1:24">
      <c r="A271" s="124"/>
      <c r="B271" s="124"/>
      <c r="C271" s="124"/>
      <c r="D271" s="124"/>
      <c r="E271" s="124"/>
      <c r="F271" s="125"/>
      <c r="G271" s="125"/>
      <c r="H271" s="125"/>
      <c r="I271" s="125"/>
      <c r="J271" s="125"/>
      <c r="K271" s="125"/>
      <c r="L271" s="125"/>
      <c r="M271" s="125"/>
      <c r="N271" s="125"/>
      <c r="O271" s="125"/>
      <c r="P271" s="125"/>
      <c r="Q271" s="125"/>
      <c r="R271" s="125"/>
      <c r="S271" s="125"/>
      <c r="T271" s="124"/>
      <c r="U271" s="124"/>
      <c r="V271" s="124"/>
      <c r="W271" s="124"/>
      <c r="X271" s="124"/>
    </row>
    <row r="272" spans="1:24">
      <c r="A272" s="124"/>
      <c r="B272" s="124"/>
      <c r="C272" s="124"/>
      <c r="D272" s="124"/>
      <c r="E272" s="124"/>
      <c r="F272" s="125"/>
      <c r="G272" s="125"/>
      <c r="H272" s="125"/>
      <c r="I272" s="125"/>
      <c r="J272" s="125"/>
      <c r="K272" s="125"/>
      <c r="L272" s="125"/>
      <c r="M272" s="125"/>
      <c r="N272" s="125"/>
      <c r="O272" s="125"/>
      <c r="P272" s="125"/>
      <c r="Q272" s="125"/>
      <c r="R272" s="125"/>
      <c r="S272" s="125"/>
      <c r="T272" s="124"/>
      <c r="U272" s="124"/>
      <c r="V272" s="124"/>
      <c r="W272" s="124"/>
      <c r="X272" s="124"/>
    </row>
    <row r="273" spans="1:24">
      <c r="A273" s="124"/>
      <c r="B273" s="124"/>
      <c r="C273" s="124"/>
      <c r="D273" s="124"/>
      <c r="E273" s="124"/>
      <c r="F273" s="125"/>
      <c r="G273" s="125"/>
      <c r="H273" s="125"/>
      <c r="I273" s="125"/>
      <c r="J273" s="125"/>
      <c r="K273" s="125"/>
      <c r="L273" s="125"/>
      <c r="M273" s="125"/>
      <c r="N273" s="125"/>
      <c r="O273" s="125"/>
      <c r="P273" s="125"/>
      <c r="Q273" s="125"/>
      <c r="R273" s="125"/>
      <c r="S273" s="125"/>
      <c r="T273" s="124"/>
      <c r="U273" s="124"/>
      <c r="V273" s="124"/>
      <c r="W273" s="124"/>
      <c r="X273" s="124"/>
    </row>
    <row r="274" spans="1:24">
      <c r="A274" s="124"/>
      <c r="B274" s="124"/>
      <c r="C274" s="124"/>
      <c r="D274" s="124"/>
      <c r="E274" s="124"/>
      <c r="F274" s="125"/>
      <c r="G274" s="125"/>
      <c r="H274" s="125"/>
      <c r="I274" s="125"/>
      <c r="J274" s="125"/>
      <c r="K274" s="125"/>
      <c r="L274" s="125"/>
      <c r="M274" s="125"/>
      <c r="N274" s="125"/>
      <c r="O274" s="125"/>
      <c r="P274" s="125"/>
      <c r="Q274" s="125"/>
      <c r="R274" s="125"/>
      <c r="S274" s="125"/>
      <c r="T274" s="124"/>
      <c r="U274" s="124"/>
      <c r="V274" s="124"/>
      <c r="W274" s="124"/>
      <c r="X274" s="124"/>
    </row>
    <row r="275" spans="1:24">
      <c r="A275" s="124"/>
      <c r="B275" s="124"/>
      <c r="C275" s="124"/>
      <c r="D275" s="124"/>
      <c r="E275" s="124"/>
      <c r="F275" s="125"/>
      <c r="G275" s="125"/>
      <c r="H275" s="125"/>
      <c r="I275" s="125"/>
      <c r="J275" s="125"/>
      <c r="K275" s="125"/>
      <c r="L275" s="125"/>
      <c r="M275" s="125"/>
      <c r="N275" s="125"/>
      <c r="O275" s="125"/>
      <c r="P275" s="125"/>
      <c r="Q275" s="125"/>
      <c r="R275" s="125"/>
      <c r="S275" s="125"/>
      <c r="T275" s="124"/>
      <c r="U275" s="124"/>
      <c r="V275" s="124"/>
      <c r="W275" s="124"/>
      <c r="X275" s="124"/>
    </row>
    <row r="276" spans="1:24">
      <c r="A276" s="124"/>
      <c r="B276" s="124"/>
      <c r="C276" s="124"/>
      <c r="D276" s="124"/>
      <c r="E276" s="124"/>
      <c r="F276" s="125"/>
      <c r="G276" s="125"/>
      <c r="H276" s="125"/>
      <c r="I276" s="125"/>
      <c r="J276" s="125"/>
      <c r="K276" s="125"/>
      <c r="L276" s="125"/>
      <c r="M276" s="125"/>
      <c r="N276" s="125"/>
      <c r="O276" s="125"/>
      <c r="P276" s="125"/>
      <c r="Q276" s="125"/>
      <c r="R276" s="125"/>
      <c r="S276" s="125"/>
      <c r="T276" s="124"/>
      <c r="U276" s="124"/>
      <c r="V276" s="124"/>
      <c r="W276" s="124"/>
      <c r="X276" s="124"/>
    </row>
    <row r="277" spans="1:24">
      <c r="A277" s="124"/>
      <c r="B277" s="124"/>
      <c r="C277" s="124"/>
      <c r="D277" s="124"/>
      <c r="E277" s="124"/>
      <c r="F277" s="125"/>
      <c r="G277" s="125"/>
      <c r="H277" s="125"/>
      <c r="I277" s="125"/>
      <c r="J277" s="125"/>
      <c r="K277" s="125"/>
      <c r="L277" s="125"/>
      <c r="M277" s="125"/>
      <c r="N277" s="125"/>
      <c r="O277" s="125"/>
      <c r="P277" s="125"/>
      <c r="Q277" s="125"/>
      <c r="R277" s="125"/>
      <c r="S277" s="125"/>
      <c r="T277" s="124"/>
      <c r="U277" s="124"/>
      <c r="V277" s="124"/>
      <c r="W277" s="124"/>
      <c r="X277" s="124"/>
    </row>
    <row r="278" spans="1:24">
      <c r="A278" s="124"/>
      <c r="B278" s="124"/>
      <c r="C278" s="124"/>
      <c r="D278" s="124"/>
      <c r="E278" s="124"/>
      <c r="F278" s="125"/>
      <c r="G278" s="125"/>
      <c r="H278" s="125"/>
      <c r="I278" s="125"/>
      <c r="J278" s="125"/>
      <c r="K278" s="125"/>
      <c r="L278" s="125"/>
      <c r="M278" s="125"/>
      <c r="N278" s="125"/>
      <c r="O278" s="125"/>
      <c r="P278" s="125"/>
      <c r="Q278" s="125"/>
      <c r="R278" s="125"/>
      <c r="S278" s="125"/>
      <c r="T278" s="124"/>
      <c r="U278" s="124"/>
      <c r="V278" s="124"/>
      <c r="W278" s="124"/>
      <c r="X278" s="124"/>
    </row>
    <row r="279" spans="1:24">
      <c r="A279" s="124"/>
      <c r="B279" s="124"/>
      <c r="C279" s="124"/>
      <c r="D279" s="124"/>
      <c r="E279" s="124"/>
      <c r="F279" s="125"/>
      <c r="G279" s="125"/>
      <c r="H279" s="125"/>
      <c r="I279" s="125"/>
      <c r="J279" s="125"/>
      <c r="K279" s="125"/>
      <c r="L279" s="125"/>
      <c r="M279" s="125"/>
      <c r="N279" s="125"/>
      <c r="O279" s="125"/>
      <c r="P279" s="125"/>
      <c r="Q279" s="125"/>
      <c r="R279" s="125"/>
      <c r="S279" s="125"/>
      <c r="T279" s="124"/>
      <c r="U279" s="124"/>
      <c r="V279" s="124"/>
      <c r="W279" s="124"/>
      <c r="X279" s="124"/>
    </row>
    <row r="280" spans="1:24">
      <c r="A280" s="124"/>
      <c r="B280" s="124"/>
      <c r="C280" s="124"/>
      <c r="D280" s="124"/>
      <c r="E280" s="124"/>
      <c r="F280" s="125"/>
      <c r="G280" s="125"/>
      <c r="H280" s="125"/>
      <c r="I280" s="125"/>
      <c r="J280" s="125"/>
      <c r="K280" s="125"/>
      <c r="L280" s="125"/>
      <c r="M280" s="125"/>
      <c r="N280" s="125"/>
      <c r="O280" s="125"/>
      <c r="P280" s="125"/>
      <c r="Q280" s="125"/>
      <c r="R280" s="125"/>
      <c r="S280" s="125"/>
      <c r="T280" s="124"/>
      <c r="U280" s="124"/>
      <c r="V280" s="124"/>
      <c r="W280" s="124"/>
      <c r="X280" s="124"/>
    </row>
    <row r="281" spans="1:24">
      <c r="A281" s="124"/>
      <c r="B281" s="124"/>
      <c r="C281" s="124"/>
      <c r="D281" s="124"/>
      <c r="E281" s="124"/>
      <c r="F281" s="125"/>
      <c r="G281" s="125"/>
      <c r="H281" s="125"/>
      <c r="I281" s="125"/>
      <c r="J281" s="125"/>
      <c r="K281" s="125"/>
      <c r="L281" s="125"/>
      <c r="M281" s="125"/>
      <c r="N281" s="125"/>
      <c r="O281" s="125"/>
      <c r="P281" s="125"/>
      <c r="Q281" s="125"/>
      <c r="R281" s="125"/>
      <c r="S281" s="125"/>
      <c r="T281" s="124"/>
      <c r="U281" s="124"/>
      <c r="V281" s="124"/>
      <c r="W281" s="124"/>
      <c r="X281" s="124"/>
    </row>
    <row r="282" spans="1:24">
      <c r="A282" s="124"/>
      <c r="B282" s="124"/>
      <c r="C282" s="124"/>
      <c r="D282" s="124"/>
      <c r="E282" s="124"/>
      <c r="F282" s="125"/>
      <c r="G282" s="125"/>
      <c r="H282" s="125"/>
      <c r="I282" s="125"/>
      <c r="J282" s="125"/>
      <c r="K282" s="125"/>
      <c r="L282" s="125"/>
      <c r="M282" s="125"/>
      <c r="N282" s="125"/>
      <c r="O282" s="125"/>
      <c r="P282" s="125"/>
      <c r="Q282" s="125"/>
      <c r="R282" s="125"/>
      <c r="S282" s="125"/>
      <c r="T282" s="124"/>
      <c r="U282" s="124"/>
      <c r="V282" s="124"/>
      <c r="W282" s="124"/>
      <c r="X282" s="124"/>
    </row>
    <row r="283" spans="1:24">
      <c r="A283" s="124"/>
      <c r="B283" s="124"/>
      <c r="C283" s="124"/>
      <c r="D283" s="124"/>
      <c r="E283" s="124"/>
      <c r="F283" s="125"/>
      <c r="G283" s="125"/>
      <c r="H283" s="125"/>
      <c r="I283" s="125"/>
      <c r="J283" s="125"/>
      <c r="K283" s="125"/>
      <c r="L283" s="125"/>
      <c r="M283" s="125"/>
      <c r="N283" s="125"/>
      <c r="O283" s="125"/>
      <c r="P283" s="125"/>
      <c r="Q283" s="125"/>
      <c r="R283" s="125"/>
      <c r="S283" s="125"/>
      <c r="T283" s="124"/>
      <c r="U283" s="124"/>
      <c r="V283" s="124"/>
      <c r="W283" s="124"/>
      <c r="X283" s="124"/>
    </row>
    <row r="284" spans="1:24">
      <c r="A284" s="124"/>
      <c r="B284" s="124"/>
      <c r="C284" s="124"/>
      <c r="D284" s="124"/>
      <c r="E284" s="124"/>
      <c r="F284" s="125"/>
      <c r="G284" s="125"/>
      <c r="H284" s="125"/>
      <c r="I284" s="125"/>
      <c r="J284" s="125"/>
      <c r="K284" s="125"/>
      <c r="L284" s="125"/>
      <c r="M284" s="125"/>
      <c r="N284" s="125"/>
      <c r="O284" s="125"/>
      <c r="P284" s="125"/>
      <c r="Q284" s="125"/>
      <c r="R284" s="125"/>
      <c r="S284" s="125"/>
      <c r="T284" s="124"/>
      <c r="U284" s="124"/>
      <c r="V284" s="124"/>
      <c r="W284" s="124"/>
      <c r="X284" s="124"/>
    </row>
    <row r="285" spans="1:24">
      <c r="A285" s="124"/>
      <c r="B285" s="124"/>
      <c r="C285" s="124"/>
      <c r="D285" s="124"/>
      <c r="E285" s="124"/>
      <c r="F285" s="125"/>
      <c r="G285" s="125"/>
      <c r="H285" s="125"/>
      <c r="I285" s="125"/>
      <c r="J285" s="125"/>
      <c r="K285" s="125"/>
      <c r="L285" s="125"/>
      <c r="M285" s="125"/>
      <c r="N285" s="125"/>
      <c r="O285" s="125"/>
      <c r="P285" s="125"/>
      <c r="Q285" s="125"/>
      <c r="R285" s="125"/>
      <c r="S285" s="125"/>
      <c r="T285" s="124"/>
      <c r="U285" s="124"/>
      <c r="V285" s="124"/>
      <c r="W285" s="124"/>
      <c r="X285" s="124"/>
    </row>
    <row r="286" spans="1:24">
      <c r="A286" s="124"/>
      <c r="B286" s="124"/>
      <c r="C286" s="124"/>
      <c r="D286" s="124"/>
      <c r="E286" s="124"/>
      <c r="F286" s="125"/>
      <c r="G286" s="125"/>
      <c r="H286" s="125"/>
      <c r="I286" s="125"/>
      <c r="J286" s="125"/>
      <c r="K286" s="125"/>
      <c r="L286" s="125"/>
      <c r="M286" s="125"/>
      <c r="N286" s="125"/>
      <c r="O286" s="125"/>
      <c r="P286" s="125"/>
      <c r="Q286" s="125"/>
      <c r="R286" s="125"/>
      <c r="S286" s="125"/>
      <c r="T286" s="124"/>
      <c r="U286" s="124"/>
      <c r="V286" s="124"/>
      <c r="W286" s="124"/>
      <c r="X286" s="124"/>
    </row>
    <row r="287" spans="1:24">
      <c r="A287" s="124"/>
      <c r="B287" s="124"/>
      <c r="C287" s="124"/>
      <c r="D287" s="124"/>
      <c r="E287" s="124"/>
      <c r="F287" s="125"/>
      <c r="G287" s="125"/>
      <c r="H287" s="125"/>
      <c r="I287" s="125"/>
      <c r="J287" s="125"/>
      <c r="K287" s="125"/>
      <c r="L287" s="125"/>
      <c r="M287" s="125"/>
      <c r="N287" s="125"/>
      <c r="O287" s="125"/>
      <c r="P287" s="125"/>
      <c r="Q287" s="125"/>
      <c r="R287" s="125"/>
      <c r="S287" s="125"/>
      <c r="T287" s="124"/>
      <c r="U287" s="124"/>
      <c r="V287" s="124"/>
      <c r="W287" s="124"/>
      <c r="X287" s="124"/>
    </row>
    <row r="288" spans="1:24">
      <c r="A288" s="124"/>
      <c r="B288" s="124"/>
      <c r="C288" s="124"/>
      <c r="D288" s="124"/>
      <c r="E288" s="124"/>
      <c r="F288" s="125"/>
      <c r="G288" s="125"/>
      <c r="H288" s="125"/>
      <c r="I288" s="125"/>
      <c r="J288" s="125"/>
      <c r="K288" s="125"/>
      <c r="L288" s="125"/>
      <c r="M288" s="125"/>
      <c r="N288" s="125"/>
      <c r="O288" s="125"/>
      <c r="P288" s="125"/>
      <c r="Q288" s="125"/>
      <c r="R288" s="125"/>
      <c r="S288" s="125"/>
      <c r="T288" s="124"/>
      <c r="U288" s="124"/>
      <c r="V288" s="124"/>
      <c r="W288" s="124"/>
      <c r="X288" s="124"/>
    </row>
    <row r="289" spans="1:24">
      <c r="A289" s="124"/>
      <c r="B289" s="124"/>
      <c r="C289" s="124"/>
      <c r="D289" s="124"/>
      <c r="E289" s="124"/>
      <c r="F289" s="125"/>
      <c r="G289" s="125"/>
      <c r="H289" s="125"/>
      <c r="I289" s="125"/>
      <c r="J289" s="125"/>
      <c r="K289" s="125"/>
      <c r="L289" s="125"/>
      <c r="M289" s="125"/>
      <c r="N289" s="125"/>
      <c r="O289" s="125"/>
      <c r="P289" s="125"/>
      <c r="Q289" s="125"/>
      <c r="R289" s="125"/>
      <c r="S289" s="125"/>
      <c r="T289" s="124"/>
      <c r="U289" s="124"/>
      <c r="V289" s="124"/>
      <c r="W289" s="124"/>
      <c r="X289" s="124"/>
    </row>
    <row r="290" spans="1:24">
      <c r="A290" s="124"/>
      <c r="B290" s="124"/>
      <c r="C290" s="124"/>
      <c r="D290" s="124"/>
      <c r="E290" s="124"/>
      <c r="F290" s="125"/>
      <c r="G290" s="125"/>
      <c r="H290" s="125"/>
      <c r="I290" s="125"/>
      <c r="J290" s="125"/>
      <c r="K290" s="125"/>
      <c r="L290" s="125"/>
      <c r="M290" s="125"/>
      <c r="N290" s="125"/>
      <c r="O290" s="125"/>
      <c r="P290" s="125"/>
      <c r="Q290" s="125"/>
      <c r="R290" s="125"/>
      <c r="S290" s="125"/>
      <c r="T290" s="124"/>
      <c r="U290" s="124"/>
      <c r="V290" s="124"/>
      <c r="W290" s="124"/>
      <c r="X290" s="124"/>
    </row>
    <row r="291" spans="1:24">
      <c r="A291" s="124"/>
      <c r="B291" s="124"/>
      <c r="C291" s="124"/>
      <c r="D291" s="124"/>
      <c r="E291" s="124"/>
      <c r="F291" s="125"/>
      <c r="G291" s="125"/>
      <c r="H291" s="125"/>
      <c r="I291" s="125"/>
      <c r="J291" s="125"/>
      <c r="K291" s="125"/>
      <c r="L291" s="125"/>
      <c r="M291" s="125"/>
      <c r="N291" s="125"/>
      <c r="O291" s="125"/>
      <c r="P291" s="125"/>
      <c r="Q291" s="125"/>
      <c r="R291" s="125"/>
      <c r="S291" s="125"/>
      <c r="T291" s="124"/>
      <c r="U291" s="124"/>
      <c r="V291" s="124"/>
      <c r="W291" s="124"/>
      <c r="X291" s="124"/>
    </row>
    <row r="292" spans="1:24">
      <c r="A292" s="124"/>
      <c r="B292" s="124"/>
      <c r="C292" s="124"/>
      <c r="D292" s="124"/>
      <c r="E292" s="124"/>
      <c r="F292" s="125"/>
      <c r="G292" s="125"/>
      <c r="H292" s="125"/>
      <c r="I292" s="125"/>
      <c r="J292" s="125"/>
      <c r="K292" s="125"/>
      <c r="L292" s="125"/>
      <c r="M292" s="125"/>
      <c r="N292" s="125"/>
      <c r="O292" s="125"/>
      <c r="P292" s="125"/>
      <c r="Q292" s="125"/>
      <c r="R292" s="125"/>
      <c r="S292" s="125"/>
      <c r="T292" s="124"/>
      <c r="U292" s="124"/>
      <c r="V292" s="124"/>
      <c r="W292" s="124"/>
      <c r="X292" s="124"/>
    </row>
    <row r="293" spans="1:24">
      <c r="A293" s="124"/>
      <c r="B293" s="124"/>
      <c r="C293" s="124"/>
      <c r="D293" s="124"/>
      <c r="E293" s="124"/>
      <c r="F293" s="125"/>
      <c r="G293" s="125"/>
      <c r="H293" s="125"/>
      <c r="I293" s="125"/>
      <c r="J293" s="125"/>
      <c r="K293" s="125"/>
      <c r="L293" s="125"/>
      <c r="M293" s="125"/>
      <c r="N293" s="125"/>
      <c r="O293" s="125"/>
      <c r="P293" s="125"/>
      <c r="Q293" s="125"/>
      <c r="R293" s="125"/>
      <c r="S293" s="125"/>
      <c r="T293" s="124"/>
      <c r="U293" s="124"/>
      <c r="V293" s="124"/>
      <c r="W293" s="124"/>
      <c r="X293" s="124"/>
    </row>
    <row r="294" spans="1:24">
      <c r="A294" s="124"/>
      <c r="B294" s="124"/>
      <c r="C294" s="124"/>
      <c r="D294" s="124"/>
      <c r="E294" s="124"/>
      <c r="F294" s="125"/>
      <c r="G294" s="125"/>
      <c r="H294" s="125"/>
      <c r="I294" s="125"/>
      <c r="J294" s="125"/>
      <c r="K294" s="125"/>
      <c r="L294" s="125"/>
      <c r="M294" s="125"/>
      <c r="N294" s="125"/>
      <c r="O294" s="125"/>
      <c r="P294" s="125"/>
      <c r="Q294" s="125"/>
      <c r="R294" s="125"/>
      <c r="S294" s="125"/>
      <c r="T294" s="124"/>
      <c r="U294" s="124"/>
      <c r="V294" s="124"/>
      <c r="W294" s="124"/>
      <c r="X294" s="124"/>
    </row>
    <row r="295" spans="1:24">
      <c r="A295" s="124"/>
      <c r="B295" s="124"/>
      <c r="C295" s="124"/>
      <c r="D295" s="124"/>
      <c r="E295" s="124"/>
      <c r="F295" s="125"/>
      <c r="G295" s="125"/>
      <c r="H295" s="125"/>
      <c r="I295" s="125"/>
      <c r="J295" s="125"/>
      <c r="K295" s="125"/>
      <c r="L295" s="125"/>
      <c r="M295" s="125"/>
      <c r="N295" s="125"/>
      <c r="O295" s="125"/>
      <c r="P295" s="125"/>
      <c r="Q295" s="125"/>
      <c r="R295" s="125"/>
      <c r="S295" s="125"/>
      <c r="T295" s="124"/>
      <c r="U295" s="124"/>
      <c r="V295" s="124"/>
      <c r="W295" s="124"/>
      <c r="X295" s="124"/>
    </row>
    <row r="296" spans="1:24">
      <c r="A296" s="124"/>
      <c r="B296" s="124"/>
      <c r="C296" s="124"/>
      <c r="D296" s="124"/>
      <c r="E296" s="124"/>
      <c r="F296" s="125"/>
      <c r="G296" s="125"/>
      <c r="H296" s="125"/>
      <c r="I296" s="125"/>
      <c r="J296" s="125"/>
      <c r="K296" s="125"/>
      <c r="L296" s="125"/>
      <c r="M296" s="125"/>
      <c r="N296" s="125"/>
      <c r="O296" s="125"/>
      <c r="P296" s="125"/>
      <c r="Q296" s="125"/>
      <c r="R296" s="125"/>
      <c r="S296" s="125"/>
      <c r="T296" s="124"/>
      <c r="U296" s="124"/>
      <c r="V296" s="124"/>
      <c r="W296" s="124"/>
      <c r="X296" s="124"/>
    </row>
    <row r="297" spans="1:24">
      <c r="A297" s="124"/>
      <c r="B297" s="124"/>
      <c r="C297" s="124"/>
      <c r="D297" s="124"/>
      <c r="E297" s="124"/>
      <c r="F297" s="125"/>
      <c r="G297" s="125"/>
      <c r="H297" s="125"/>
      <c r="I297" s="125"/>
      <c r="J297" s="125"/>
      <c r="K297" s="125"/>
      <c r="L297" s="125"/>
      <c r="M297" s="125"/>
      <c r="N297" s="125"/>
      <c r="O297" s="125"/>
      <c r="P297" s="125"/>
      <c r="Q297" s="125"/>
      <c r="R297" s="125"/>
      <c r="S297" s="125"/>
      <c r="T297" s="124"/>
      <c r="U297" s="124"/>
      <c r="V297" s="124"/>
      <c r="W297" s="124"/>
      <c r="X297" s="124"/>
    </row>
    <row r="298" spans="1:24">
      <c r="A298" s="124"/>
      <c r="B298" s="124"/>
      <c r="C298" s="124"/>
      <c r="D298" s="124"/>
      <c r="E298" s="124"/>
      <c r="F298" s="125"/>
      <c r="G298" s="125"/>
      <c r="H298" s="125"/>
      <c r="I298" s="125"/>
      <c r="J298" s="125"/>
      <c r="K298" s="125"/>
      <c r="L298" s="125"/>
      <c r="M298" s="125"/>
      <c r="N298" s="125"/>
      <c r="O298" s="125"/>
      <c r="P298" s="125"/>
      <c r="Q298" s="125"/>
      <c r="R298" s="125"/>
      <c r="S298" s="125"/>
      <c r="T298" s="124"/>
      <c r="U298" s="124"/>
      <c r="V298" s="124"/>
      <c r="W298" s="124"/>
      <c r="X298" s="124"/>
    </row>
    <row r="299" spans="1:24">
      <c r="A299" s="124"/>
      <c r="B299" s="124"/>
      <c r="C299" s="124"/>
      <c r="D299" s="124"/>
      <c r="E299" s="124"/>
      <c r="F299" s="125"/>
      <c r="G299" s="125"/>
      <c r="H299" s="125"/>
      <c r="I299" s="125"/>
      <c r="J299" s="125"/>
      <c r="K299" s="125"/>
      <c r="L299" s="125"/>
      <c r="M299" s="125"/>
      <c r="N299" s="125"/>
      <c r="O299" s="125"/>
      <c r="P299" s="125"/>
      <c r="Q299" s="125"/>
      <c r="R299" s="125"/>
      <c r="S299" s="125"/>
      <c r="T299" s="124"/>
      <c r="U299" s="124"/>
      <c r="V299" s="124"/>
      <c r="W299" s="124"/>
      <c r="X299" s="124"/>
    </row>
    <row r="300" spans="1:24">
      <c r="A300" s="124"/>
      <c r="B300" s="124"/>
      <c r="C300" s="124"/>
      <c r="D300" s="124"/>
      <c r="E300" s="124"/>
      <c r="F300" s="125"/>
      <c r="G300" s="125"/>
      <c r="H300" s="125"/>
      <c r="I300" s="125"/>
      <c r="J300" s="125"/>
      <c r="K300" s="125"/>
      <c r="L300" s="125"/>
      <c r="M300" s="125"/>
      <c r="N300" s="125"/>
      <c r="O300" s="125"/>
      <c r="P300" s="125"/>
      <c r="Q300" s="125"/>
      <c r="R300" s="125"/>
      <c r="S300" s="125"/>
      <c r="T300" s="124"/>
      <c r="U300" s="124"/>
      <c r="V300" s="124"/>
      <c r="W300" s="124"/>
      <c r="X300" s="124"/>
    </row>
    <row r="301" spans="1:24">
      <c r="A301" s="124"/>
      <c r="B301" s="124"/>
      <c r="C301" s="124"/>
      <c r="D301" s="124"/>
      <c r="E301" s="124"/>
      <c r="F301" s="125"/>
      <c r="G301" s="125"/>
      <c r="H301" s="125"/>
      <c r="I301" s="125"/>
      <c r="J301" s="125"/>
      <c r="K301" s="125"/>
      <c r="L301" s="125"/>
      <c r="M301" s="125"/>
      <c r="N301" s="125"/>
      <c r="O301" s="125"/>
      <c r="P301" s="125"/>
      <c r="Q301" s="125"/>
      <c r="R301" s="125"/>
      <c r="S301" s="125"/>
      <c r="T301" s="124"/>
      <c r="U301" s="124"/>
      <c r="V301" s="124"/>
      <c r="W301" s="124"/>
      <c r="X301" s="124"/>
    </row>
    <row r="302" spans="1:24">
      <c r="A302" s="124"/>
      <c r="B302" s="124"/>
      <c r="C302" s="124"/>
      <c r="D302" s="124"/>
      <c r="E302" s="124"/>
      <c r="F302" s="125"/>
      <c r="G302" s="125"/>
      <c r="H302" s="125"/>
      <c r="I302" s="125"/>
      <c r="J302" s="125"/>
      <c r="K302" s="125"/>
      <c r="L302" s="125"/>
      <c r="M302" s="125"/>
      <c r="N302" s="125"/>
      <c r="O302" s="125"/>
      <c r="P302" s="125"/>
      <c r="Q302" s="125"/>
      <c r="R302" s="125"/>
      <c r="S302" s="125"/>
      <c r="T302" s="124"/>
      <c r="U302" s="124"/>
      <c r="V302" s="124"/>
      <c r="W302" s="124"/>
      <c r="X302" s="124"/>
    </row>
    <row r="303" spans="1:24">
      <c r="A303" s="124"/>
      <c r="B303" s="124"/>
      <c r="C303" s="124"/>
      <c r="D303" s="124"/>
      <c r="E303" s="124"/>
      <c r="F303" s="125"/>
      <c r="G303" s="125"/>
      <c r="H303" s="125"/>
      <c r="I303" s="125"/>
      <c r="J303" s="125"/>
      <c r="K303" s="125"/>
      <c r="L303" s="125"/>
      <c r="M303" s="125"/>
      <c r="N303" s="125"/>
      <c r="O303" s="125"/>
      <c r="P303" s="125"/>
      <c r="Q303" s="125"/>
      <c r="R303" s="125"/>
      <c r="S303" s="125"/>
      <c r="T303" s="124"/>
      <c r="U303" s="124"/>
      <c r="V303" s="124"/>
      <c r="W303" s="124"/>
      <c r="X303" s="124"/>
    </row>
    <row r="304" spans="1:24">
      <c r="A304" s="124"/>
      <c r="B304" s="124"/>
      <c r="C304" s="124"/>
      <c r="D304" s="124"/>
      <c r="E304" s="124"/>
      <c r="F304" s="125"/>
      <c r="G304" s="125"/>
      <c r="H304" s="125"/>
      <c r="I304" s="125"/>
      <c r="J304" s="125"/>
      <c r="K304" s="125"/>
      <c r="L304" s="125"/>
      <c r="M304" s="125"/>
      <c r="N304" s="125"/>
      <c r="O304" s="125"/>
      <c r="P304" s="125"/>
      <c r="Q304" s="125"/>
      <c r="R304" s="125"/>
      <c r="S304" s="125"/>
      <c r="T304" s="124"/>
      <c r="U304" s="124"/>
      <c r="V304" s="124"/>
      <c r="W304" s="124"/>
      <c r="X304" s="124"/>
    </row>
    <row r="305" spans="1:24">
      <c r="A305" s="124"/>
      <c r="B305" s="124"/>
      <c r="C305" s="124"/>
      <c r="D305" s="124"/>
      <c r="E305" s="124"/>
      <c r="F305" s="125"/>
      <c r="G305" s="125"/>
      <c r="H305" s="125"/>
      <c r="I305" s="125"/>
      <c r="J305" s="125"/>
      <c r="K305" s="125"/>
      <c r="L305" s="125"/>
      <c r="M305" s="125"/>
      <c r="N305" s="125"/>
      <c r="O305" s="125"/>
      <c r="P305" s="125"/>
      <c r="Q305" s="125"/>
      <c r="R305" s="125"/>
      <c r="S305" s="125"/>
      <c r="T305" s="124"/>
      <c r="U305" s="124"/>
      <c r="V305" s="124"/>
      <c r="W305" s="124"/>
      <c r="X305" s="124"/>
    </row>
    <row r="306" spans="1:24">
      <c r="A306" s="124"/>
      <c r="B306" s="124"/>
      <c r="C306" s="124"/>
      <c r="D306" s="124"/>
      <c r="E306" s="124"/>
      <c r="F306" s="125"/>
      <c r="G306" s="125"/>
      <c r="H306" s="125"/>
      <c r="I306" s="125"/>
      <c r="J306" s="125"/>
      <c r="K306" s="125"/>
      <c r="L306" s="125"/>
      <c r="M306" s="125"/>
      <c r="N306" s="125"/>
      <c r="O306" s="125"/>
      <c r="P306" s="125"/>
      <c r="Q306" s="125"/>
      <c r="R306" s="125"/>
      <c r="S306" s="125"/>
      <c r="T306" s="124"/>
      <c r="U306" s="124"/>
      <c r="V306" s="124"/>
      <c r="W306" s="124"/>
      <c r="X306" s="124"/>
    </row>
    <row r="307" spans="1:24">
      <c r="A307" s="124"/>
      <c r="B307" s="124"/>
      <c r="C307" s="124"/>
      <c r="D307" s="124"/>
      <c r="E307" s="124"/>
      <c r="F307" s="125"/>
      <c r="G307" s="125"/>
      <c r="H307" s="125"/>
      <c r="I307" s="125"/>
      <c r="J307" s="125"/>
      <c r="K307" s="125"/>
      <c r="L307" s="125"/>
      <c r="M307" s="125"/>
      <c r="N307" s="125"/>
      <c r="O307" s="125"/>
      <c r="P307" s="125"/>
      <c r="Q307" s="125"/>
      <c r="R307" s="125"/>
      <c r="S307" s="125"/>
      <c r="T307" s="124"/>
      <c r="U307" s="124"/>
      <c r="V307" s="124"/>
      <c r="W307" s="124"/>
      <c r="X307" s="124"/>
    </row>
    <row r="308" spans="1:24">
      <c r="A308" s="124"/>
      <c r="B308" s="124"/>
      <c r="C308" s="124"/>
      <c r="D308" s="124"/>
      <c r="E308" s="124"/>
      <c r="F308" s="125"/>
      <c r="G308" s="125"/>
      <c r="H308" s="125"/>
      <c r="I308" s="125"/>
      <c r="J308" s="125"/>
      <c r="K308" s="125"/>
      <c r="L308" s="125"/>
      <c r="M308" s="125"/>
      <c r="N308" s="125"/>
      <c r="O308" s="125"/>
      <c r="P308" s="125"/>
      <c r="Q308" s="125"/>
      <c r="R308" s="125"/>
      <c r="S308" s="125"/>
      <c r="T308" s="124"/>
      <c r="U308" s="124"/>
      <c r="V308" s="124"/>
      <c r="W308" s="124"/>
      <c r="X308" s="124"/>
    </row>
    <row r="309" spans="1:24">
      <c r="A309" s="124"/>
      <c r="B309" s="124"/>
      <c r="C309" s="124"/>
      <c r="D309" s="124"/>
      <c r="E309" s="124"/>
      <c r="F309" s="125"/>
      <c r="G309" s="125"/>
      <c r="H309" s="125"/>
      <c r="I309" s="125"/>
      <c r="J309" s="125"/>
      <c r="K309" s="125"/>
      <c r="L309" s="125"/>
      <c r="M309" s="125"/>
      <c r="N309" s="125"/>
      <c r="O309" s="125"/>
      <c r="P309" s="125"/>
      <c r="Q309" s="125"/>
      <c r="R309" s="125"/>
      <c r="S309" s="125"/>
      <c r="T309" s="124"/>
      <c r="U309" s="124"/>
      <c r="V309" s="124"/>
      <c r="W309" s="124"/>
      <c r="X309" s="124"/>
    </row>
    <row r="310" spans="1:24">
      <c r="A310" s="124"/>
      <c r="B310" s="124"/>
      <c r="C310" s="124"/>
      <c r="D310" s="124"/>
      <c r="E310" s="124"/>
      <c r="F310" s="125"/>
      <c r="G310" s="125"/>
      <c r="H310" s="125"/>
      <c r="I310" s="125"/>
      <c r="J310" s="125"/>
      <c r="K310" s="125"/>
      <c r="L310" s="125"/>
      <c r="M310" s="125"/>
      <c r="N310" s="125"/>
      <c r="O310" s="125"/>
      <c r="P310" s="125"/>
      <c r="Q310" s="125"/>
      <c r="R310" s="125"/>
      <c r="S310" s="125"/>
      <c r="T310" s="124"/>
      <c r="U310" s="124"/>
      <c r="V310" s="124"/>
      <c r="W310" s="124"/>
      <c r="X310" s="124"/>
    </row>
    <row r="311" spans="1:24">
      <c r="A311" s="124"/>
      <c r="B311" s="124"/>
      <c r="C311" s="124"/>
      <c r="D311" s="124"/>
      <c r="E311" s="124"/>
      <c r="F311" s="125"/>
      <c r="G311" s="125"/>
      <c r="H311" s="125"/>
      <c r="I311" s="125"/>
      <c r="J311" s="125"/>
      <c r="K311" s="125"/>
      <c r="L311" s="125"/>
      <c r="M311" s="125"/>
      <c r="N311" s="125"/>
      <c r="O311" s="125"/>
      <c r="P311" s="125"/>
      <c r="Q311" s="125"/>
      <c r="R311" s="125"/>
      <c r="S311" s="125"/>
      <c r="T311" s="124"/>
      <c r="U311" s="124"/>
      <c r="V311" s="124"/>
      <c r="W311" s="124"/>
      <c r="X311" s="124"/>
    </row>
    <row r="312" spans="1:24">
      <c r="A312" s="124"/>
      <c r="B312" s="124"/>
      <c r="C312" s="124"/>
      <c r="D312" s="124"/>
      <c r="E312" s="124"/>
      <c r="F312" s="125"/>
      <c r="G312" s="125"/>
      <c r="H312" s="125"/>
      <c r="I312" s="125"/>
      <c r="J312" s="125"/>
      <c r="K312" s="125"/>
      <c r="L312" s="125"/>
      <c r="M312" s="125"/>
      <c r="N312" s="125"/>
      <c r="O312" s="125"/>
      <c r="P312" s="125"/>
      <c r="Q312" s="125"/>
      <c r="R312" s="125"/>
      <c r="S312" s="125"/>
      <c r="T312" s="124"/>
      <c r="U312" s="124"/>
      <c r="V312" s="124"/>
      <c r="W312" s="124"/>
      <c r="X312" s="124"/>
    </row>
    <row r="313" spans="1:24">
      <c r="A313" s="124"/>
      <c r="B313" s="124"/>
      <c r="C313" s="124"/>
      <c r="D313" s="124"/>
      <c r="E313" s="124"/>
      <c r="F313" s="125"/>
      <c r="G313" s="125"/>
      <c r="H313" s="125"/>
      <c r="I313" s="125"/>
      <c r="J313" s="125"/>
      <c r="K313" s="125"/>
      <c r="L313" s="125"/>
      <c r="M313" s="125"/>
      <c r="N313" s="125"/>
      <c r="O313" s="125"/>
      <c r="P313" s="125"/>
      <c r="Q313" s="125"/>
      <c r="R313" s="125"/>
      <c r="S313" s="125"/>
      <c r="T313" s="124"/>
      <c r="U313" s="124"/>
      <c r="V313" s="124"/>
      <c r="W313" s="124"/>
      <c r="X313" s="124"/>
    </row>
    <row r="314" spans="1:24">
      <c r="A314" s="124"/>
      <c r="B314" s="124"/>
      <c r="C314" s="124"/>
      <c r="D314" s="124"/>
      <c r="E314" s="124"/>
      <c r="F314" s="125"/>
      <c r="G314" s="125"/>
      <c r="H314" s="125"/>
      <c r="I314" s="125"/>
      <c r="J314" s="125"/>
      <c r="K314" s="125"/>
      <c r="L314" s="125"/>
      <c r="M314" s="125"/>
      <c r="N314" s="125"/>
      <c r="O314" s="125"/>
      <c r="P314" s="125"/>
      <c r="Q314" s="125"/>
      <c r="R314" s="125"/>
      <c r="S314" s="125"/>
      <c r="T314" s="124"/>
      <c r="U314" s="124"/>
      <c r="V314" s="124"/>
      <c r="W314" s="124"/>
      <c r="X314" s="124"/>
    </row>
    <row r="315" spans="1:24">
      <c r="A315" s="124"/>
      <c r="B315" s="124"/>
      <c r="C315" s="124"/>
      <c r="D315" s="124"/>
      <c r="E315" s="124"/>
      <c r="F315" s="125"/>
      <c r="G315" s="125"/>
      <c r="H315" s="125"/>
      <c r="I315" s="125"/>
      <c r="J315" s="125"/>
      <c r="K315" s="125"/>
      <c r="L315" s="125"/>
      <c r="M315" s="125"/>
      <c r="N315" s="125"/>
      <c r="O315" s="125"/>
      <c r="P315" s="125"/>
      <c r="Q315" s="125"/>
      <c r="R315" s="125"/>
      <c r="S315" s="125"/>
      <c r="T315" s="124"/>
      <c r="U315" s="124"/>
      <c r="V315" s="124"/>
      <c r="W315" s="124"/>
      <c r="X315" s="124"/>
    </row>
    <row r="316" spans="1:24">
      <c r="A316" s="124"/>
      <c r="B316" s="124"/>
      <c r="C316" s="124"/>
      <c r="D316" s="124"/>
      <c r="E316" s="124"/>
      <c r="F316" s="125"/>
      <c r="G316" s="125"/>
      <c r="H316" s="125"/>
      <c r="I316" s="125"/>
      <c r="J316" s="125"/>
      <c r="K316" s="125"/>
      <c r="L316" s="125"/>
      <c r="M316" s="125"/>
      <c r="N316" s="125"/>
      <c r="O316" s="125"/>
      <c r="P316" s="125"/>
      <c r="Q316" s="125"/>
      <c r="R316" s="125"/>
      <c r="S316" s="125"/>
      <c r="T316" s="124"/>
      <c r="U316" s="124"/>
      <c r="V316" s="124"/>
      <c r="W316" s="124"/>
      <c r="X316" s="124"/>
    </row>
    <row r="317" spans="1:24">
      <c r="A317" s="124"/>
      <c r="B317" s="124"/>
      <c r="C317" s="124"/>
      <c r="D317" s="124"/>
      <c r="E317" s="124"/>
      <c r="F317" s="125"/>
      <c r="G317" s="125"/>
      <c r="H317" s="125"/>
      <c r="I317" s="125"/>
      <c r="J317" s="125"/>
      <c r="K317" s="125"/>
      <c r="L317" s="125"/>
      <c r="M317" s="125"/>
      <c r="N317" s="125"/>
      <c r="O317" s="125"/>
      <c r="P317" s="125"/>
      <c r="Q317" s="125"/>
      <c r="R317" s="125"/>
      <c r="S317" s="125"/>
      <c r="T317" s="124"/>
      <c r="U317" s="124"/>
      <c r="V317" s="124"/>
      <c r="W317" s="124"/>
      <c r="X317" s="124"/>
    </row>
    <row r="318" spans="1:24">
      <c r="A318" s="124"/>
      <c r="B318" s="124"/>
      <c r="C318" s="124"/>
      <c r="D318" s="124"/>
      <c r="E318" s="124"/>
      <c r="F318" s="125"/>
      <c r="G318" s="125"/>
      <c r="H318" s="125"/>
      <c r="I318" s="125"/>
      <c r="J318" s="125"/>
      <c r="K318" s="125"/>
      <c r="L318" s="125"/>
      <c r="M318" s="125"/>
      <c r="N318" s="125"/>
      <c r="O318" s="125"/>
      <c r="P318" s="125"/>
      <c r="Q318" s="125"/>
      <c r="R318" s="125"/>
      <c r="S318" s="125"/>
      <c r="T318" s="124"/>
      <c r="U318" s="124"/>
      <c r="V318" s="124"/>
      <c r="W318" s="124"/>
      <c r="X318" s="124"/>
    </row>
    <row r="319" spans="1:24">
      <c r="A319" s="124"/>
      <c r="B319" s="124"/>
      <c r="C319" s="124"/>
      <c r="D319" s="124"/>
      <c r="E319" s="124"/>
      <c r="F319" s="125"/>
      <c r="G319" s="125"/>
      <c r="H319" s="125"/>
      <c r="I319" s="125"/>
      <c r="J319" s="125"/>
      <c r="K319" s="125"/>
      <c r="L319" s="125"/>
      <c r="M319" s="125"/>
      <c r="N319" s="125"/>
      <c r="O319" s="125"/>
      <c r="P319" s="125"/>
      <c r="Q319" s="125"/>
      <c r="R319" s="125"/>
      <c r="S319" s="125"/>
      <c r="T319" s="124"/>
      <c r="U319" s="124"/>
      <c r="V319" s="124"/>
      <c r="W319" s="124"/>
      <c r="X319" s="124"/>
    </row>
    <row r="320" spans="1:24">
      <c r="A320" s="124"/>
      <c r="B320" s="124"/>
      <c r="C320" s="124"/>
      <c r="D320" s="124"/>
      <c r="E320" s="124"/>
      <c r="F320" s="125"/>
      <c r="G320" s="125"/>
      <c r="H320" s="125"/>
      <c r="I320" s="125"/>
      <c r="J320" s="125"/>
      <c r="K320" s="125"/>
      <c r="L320" s="125"/>
      <c r="M320" s="125"/>
      <c r="N320" s="125"/>
      <c r="O320" s="125"/>
      <c r="P320" s="125"/>
      <c r="Q320" s="125"/>
      <c r="R320" s="125"/>
      <c r="S320" s="125"/>
      <c r="T320" s="124"/>
      <c r="U320" s="124"/>
      <c r="V320" s="124"/>
      <c r="W320" s="124"/>
      <c r="X320" s="124"/>
    </row>
    <row r="321" spans="1:24">
      <c r="A321" s="124"/>
      <c r="B321" s="124"/>
      <c r="C321" s="124"/>
      <c r="D321" s="124"/>
      <c r="E321" s="124"/>
      <c r="F321" s="125"/>
      <c r="G321" s="125"/>
      <c r="H321" s="125"/>
      <c r="I321" s="125"/>
      <c r="J321" s="125"/>
      <c r="K321" s="125"/>
      <c r="L321" s="125"/>
      <c r="M321" s="125"/>
      <c r="N321" s="125"/>
      <c r="O321" s="125"/>
      <c r="P321" s="125"/>
      <c r="Q321" s="125"/>
      <c r="R321" s="125"/>
      <c r="S321" s="125"/>
      <c r="T321" s="124"/>
      <c r="U321" s="124"/>
      <c r="V321" s="124"/>
      <c r="W321" s="124"/>
      <c r="X321" s="124"/>
    </row>
    <row r="322" spans="1:24">
      <c r="A322" s="124"/>
      <c r="B322" s="124"/>
      <c r="C322" s="124"/>
      <c r="D322" s="124"/>
      <c r="E322" s="124"/>
      <c r="F322" s="125"/>
      <c r="G322" s="125"/>
      <c r="H322" s="125"/>
      <c r="I322" s="125"/>
      <c r="J322" s="125"/>
      <c r="K322" s="125"/>
      <c r="L322" s="125"/>
      <c r="M322" s="125"/>
      <c r="N322" s="125"/>
      <c r="O322" s="125"/>
      <c r="P322" s="125"/>
      <c r="Q322" s="125"/>
      <c r="R322" s="125"/>
      <c r="S322" s="125"/>
      <c r="T322" s="124"/>
      <c r="U322" s="124"/>
      <c r="V322" s="124"/>
      <c r="W322" s="124"/>
      <c r="X322" s="124"/>
    </row>
    <row r="323" spans="1:24">
      <c r="A323" s="124"/>
      <c r="B323" s="124"/>
      <c r="C323" s="124"/>
      <c r="D323" s="124"/>
      <c r="E323" s="124"/>
      <c r="F323" s="125"/>
      <c r="G323" s="125"/>
      <c r="H323" s="125"/>
      <c r="I323" s="125"/>
      <c r="J323" s="125"/>
      <c r="K323" s="125"/>
      <c r="L323" s="125"/>
      <c r="M323" s="125"/>
      <c r="N323" s="125"/>
      <c r="O323" s="125"/>
      <c r="P323" s="125"/>
      <c r="Q323" s="125"/>
      <c r="R323" s="125"/>
      <c r="S323" s="125"/>
      <c r="T323" s="124"/>
      <c r="U323" s="124"/>
      <c r="V323" s="124"/>
      <c r="W323" s="124"/>
      <c r="X323" s="124"/>
    </row>
    <row r="324" spans="1:24">
      <c r="A324" s="124"/>
      <c r="B324" s="124"/>
      <c r="C324" s="124"/>
      <c r="D324" s="124"/>
      <c r="E324" s="124"/>
      <c r="F324" s="125"/>
      <c r="G324" s="125"/>
      <c r="H324" s="125"/>
      <c r="I324" s="125"/>
      <c r="J324" s="125"/>
      <c r="K324" s="125"/>
      <c r="L324" s="125"/>
      <c r="M324" s="125"/>
      <c r="N324" s="125"/>
      <c r="O324" s="125"/>
      <c r="P324" s="125"/>
      <c r="Q324" s="125"/>
      <c r="R324" s="125"/>
      <c r="S324" s="125"/>
      <c r="T324" s="124"/>
      <c r="U324" s="124"/>
      <c r="V324" s="124"/>
      <c r="W324" s="124"/>
      <c r="X324" s="124"/>
    </row>
    <row r="325" spans="1:24">
      <c r="A325" s="124"/>
      <c r="B325" s="124"/>
      <c r="C325" s="124"/>
      <c r="D325" s="124"/>
      <c r="E325" s="124"/>
      <c r="F325" s="125"/>
      <c r="G325" s="125"/>
      <c r="H325" s="125"/>
      <c r="I325" s="125"/>
      <c r="J325" s="125"/>
      <c r="K325" s="125"/>
      <c r="L325" s="125"/>
      <c r="M325" s="125"/>
      <c r="N325" s="125"/>
      <c r="O325" s="125"/>
      <c r="P325" s="125"/>
      <c r="Q325" s="125"/>
      <c r="R325" s="125"/>
      <c r="S325" s="125"/>
      <c r="T325" s="124"/>
      <c r="U325" s="124"/>
      <c r="V325" s="124"/>
      <c r="W325" s="124"/>
      <c r="X325" s="124"/>
    </row>
    <row r="326" spans="1:24">
      <c r="A326" s="124"/>
      <c r="B326" s="124"/>
      <c r="C326" s="124"/>
      <c r="D326" s="124"/>
      <c r="E326" s="124"/>
      <c r="F326" s="125"/>
      <c r="G326" s="125"/>
      <c r="H326" s="125"/>
      <c r="I326" s="125"/>
      <c r="J326" s="125"/>
      <c r="K326" s="125"/>
      <c r="L326" s="125"/>
      <c r="M326" s="125"/>
      <c r="N326" s="125"/>
      <c r="O326" s="125"/>
      <c r="P326" s="125"/>
      <c r="Q326" s="125"/>
      <c r="R326" s="125"/>
      <c r="S326" s="125"/>
      <c r="T326" s="124"/>
      <c r="U326" s="124"/>
      <c r="V326" s="124"/>
      <c r="W326" s="124"/>
      <c r="X326" s="124"/>
    </row>
    <row r="327" spans="1:24">
      <c r="A327" s="124"/>
      <c r="B327" s="124"/>
      <c r="C327" s="124"/>
      <c r="D327" s="124"/>
      <c r="E327" s="124"/>
      <c r="F327" s="125"/>
      <c r="G327" s="125"/>
      <c r="H327" s="125"/>
      <c r="I327" s="125"/>
      <c r="J327" s="125"/>
      <c r="K327" s="125"/>
      <c r="L327" s="125"/>
      <c r="M327" s="125"/>
      <c r="N327" s="125"/>
      <c r="O327" s="125"/>
      <c r="P327" s="125"/>
      <c r="Q327" s="125"/>
      <c r="R327" s="125"/>
      <c r="S327" s="125"/>
      <c r="T327" s="124"/>
      <c r="U327" s="124"/>
      <c r="V327" s="124"/>
      <c r="W327" s="124"/>
      <c r="X327" s="124"/>
    </row>
    <row r="328" spans="1:24">
      <c r="A328" s="124"/>
      <c r="B328" s="124"/>
      <c r="C328" s="124"/>
      <c r="D328" s="124"/>
      <c r="E328" s="124"/>
      <c r="F328" s="125"/>
      <c r="G328" s="125"/>
      <c r="H328" s="125"/>
      <c r="I328" s="125"/>
      <c r="J328" s="125"/>
      <c r="K328" s="125"/>
      <c r="L328" s="125"/>
      <c r="M328" s="125"/>
      <c r="N328" s="125"/>
      <c r="O328" s="125"/>
      <c r="P328" s="125"/>
      <c r="Q328" s="125"/>
      <c r="R328" s="125"/>
      <c r="S328" s="125"/>
      <c r="T328" s="124"/>
      <c r="U328" s="124"/>
      <c r="V328" s="124"/>
      <c r="W328" s="124"/>
      <c r="X328" s="124"/>
    </row>
    <row r="329" spans="1:24">
      <c r="A329" s="124"/>
      <c r="B329" s="124"/>
      <c r="C329" s="124"/>
      <c r="D329" s="124"/>
      <c r="E329" s="124"/>
      <c r="F329" s="125"/>
      <c r="G329" s="125"/>
      <c r="H329" s="125"/>
      <c r="I329" s="125"/>
      <c r="J329" s="125"/>
      <c r="K329" s="125"/>
      <c r="L329" s="125"/>
      <c r="M329" s="125"/>
      <c r="N329" s="125"/>
      <c r="O329" s="125"/>
      <c r="P329" s="125"/>
      <c r="Q329" s="125"/>
      <c r="R329" s="125"/>
      <c r="S329" s="125"/>
      <c r="T329" s="124"/>
      <c r="U329" s="124"/>
      <c r="V329" s="124"/>
      <c r="W329" s="124"/>
      <c r="X329" s="124"/>
    </row>
    <row r="330" spans="1:24">
      <c r="A330" s="124"/>
      <c r="B330" s="124"/>
      <c r="C330" s="124"/>
      <c r="D330" s="124"/>
      <c r="E330" s="124"/>
      <c r="F330" s="125"/>
      <c r="G330" s="125"/>
      <c r="H330" s="125"/>
      <c r="I330" s="125"/>
      <c r="J330" s="125"/>
      <c r="K330" s="125"/>
      <c r="L330" s="125"/>
      <c r="M330" s="125"/>
      <c r="N330" s="125"/>
      <c r="O330" s="125"/>
      <c r="P330" s="125"/>
      <c r="Q330" s="125"/>
      <c r="R330" s="125"/>
      <c r="S330" s="125"/>
      <c r="T330" s="124"/>
      <c r="U330" s="124"/>
      <c r="V330" s="124"/>
      <c r="W330" s="124"/>
      <c r="X330" s="124"/>
    </row>
    <row r="331" spans="1:24">
      <c r="A331" s="124"/>
      <c r="B331" s="124"/>
      <c r="C331" s="124"/>
      <c r="D331" s="124"/>
      <c r="E331" s="124"/>
      <c r="F331" s="125"/>
      <c r="G331" s="125"/>
      <c r="H331" s="125"/>
      <c r="I331" s="125"/>
      <c r="J331" s="125"/>
      <c r="K331" s="125"/>
      <c r="L331" s="125"/>
      <c r="M331" s="125"/>
      <c r="N331" s="125"/>
      <c r="O331" s="125"/>
      <c r="P331" s="125"/>
      <c r="Q331" s="125"/>
      <c r="R331" s="125"/>
      <c r="S331" s="125"/>
      <c r="T331" s="124"/>
      <c r="U331" s="124"/>
      <c r="V331" s="124"/>
      <c r="W331" s="124"/>
      <c r="X331" s="124"/>
    </row>
    <row r="332" spans="1:24">
      <c r="A332" s="124"/>
      <c r="B332" s="124"/>
      <c r="C332" s="124"/>
      <c r="D332" s="124"/>
      <c r="E332" s="124"/>
      <c r="F332" s="125"/>
      <c r="G332" s="125"/>
      <c r="H332" s="125"/>
      <c r="I332" s="125"/>
      <c r="J332" s="125"/>
      <c r="K332" s="125"/>
      <c r="L332" s="125"/>
      <c r="M332" s="125"/>
      <c r="N332" s="125"/>
      <c r="O332" s="125"/>
      <c r="P332" s="125"/>
      <c r="Q332" s="125"/>
      <c r="R332" s="125"/>
      <c r="S332" s="125"/>
      <c r="T332" s="124"/>
      <c r="U332" s="124"/>
      <c r="V332" s="124"/>
      <c r="W332" s="124"/>
      <c r="X332" s="124"/>
    </row>
    <row r="333" spans="1:24">
      <c r="A333" s="124"/>
      <c r="B333" s="124"/>
      <c r="C333" s="124"/>
      <c r="D333" s="124"/>
      <c r="E333" s="124"/>
      <c r="F333" s="125"/>
      <c r="G333" s="125"/>
      <c r="H333" s="125"/>
      <c r="I333" s="125"/>
      <c r="J333" s="125"/>
      <c r="K333" s="125"/>
      <c r="L333" s="125"/>
      <c r="M333" s="125"/>
      <c r="N333" s="125"/>
      <c r="O333" s="125"/>
      <c r="P333" s="125"/>
      <c r="Q333" s="125"/>
      <c r="R333" s="125"/>
      <c r="S333" s="125"/>
      <c r="T333" s="124"/>
      <c r="U333" s="124"/>
      <c r="V333" s="124"/>
      <c r="W333" s="124"/>
      <c r="X333" s="124"/>
    </row>
    <row r="334" spans="1:24">
      <c r="A334" s="124"/>
      <c r="B334" s="124"/>
      <c r="C334" s="124"/>
      <c r="D334" s="124"/>
      <c r="E334" s="124"/>
      <c r="F334" s="125"/>
      <c r="G334" s="125"/>
      <c r="H334" s="125"/>
      <c r="I334" s="125"/>
      <c r="J334" s="125"/>
      <c r="K334" s="125"/>
      <c r="L334" s="125"/>
      <c r="M334" s="125"/>
      <c r="N334" s="125"/>
      <c r="O334" s="125"/>
      <c r="P334" s="125"/>
      <c r="Q334" s="125"/>
      <c r="R334" s="125"/>
      <c r="S334" s="125"/>
      <c r="T334" s="124"/>
      <c r="U334" s="124"/>
      <c r="V334" s="124"/>
      <c r="W334" s="124"/>
      <c r="X334" s="124"/>
    </row>
    <row r="335" spans="1:24">
      <c r="A335" s="124"/>
      <c r="B335" s="124"/>
      <c r="C335" s="124"/>
      <c r="D335" s="124"/>
      <c r="E335" s="124"/>
      <c r="F335" s="125"/>
      <c r="G335" s="125"/>
      <c r="H335" s="125"/>
      <c r="I335" s="125"/>
      <c r="J335" s="125"/>
      <c r="K335" s="125"/>
      <c r="L335" s="125"/>
      <c r="M335" s="125"/>
      <c r="N335" s="125"/>
      <c r="O335" s="125"/>
      <c r="P335" s="125"/>
      <c r="Q335" s="125"/>
      <c r="R335" s="125"/>
      <c r="S335" s="125"/>
      <c r="T335" s="124"/>
      <c r="U335" s="124"/>
      <c r="V335" s="124"/>
      <c r="W335" s="124"/>
      <c r="X335" s="124"/>
    </row>
    <row r="336" spans="1:24">
      <c r="A336" s="124"/>
      <c r="B336" s="124"/>
      <c r="C336" s="124"/>
      <c r="D336" s="124"/>
      <c r="E336" s="124"/>
      <c r="F336" s="125"/>
      <c r="G336" s="125"/>
      <c r="H336" s="125"/>
      <c r="I336" s="125"/>
      <c r="J336" s="125"/>
      <c r="K336" s="125"/>
      <c r="L336" s="125"/>
      <c r="M336" s="125"/>
      <c r="N336" s="125"/>
      <c r="O336" s="125"/>
      <c r="P336" s="125"/>
      <c r="Q336" s="125"/>
      <c r="R336" s="125"/>
      <c r="S336" s="125"/>
      <c r="T336" s="124"/>
      <c r="U336" s="124"/>
      <c r="V336" s="124"/>
      <c r="W336" s="124"/>
      <c r="X336" s="124"/>
    </row>
    <row r="337" spans="1:24">
      <c r="A337" s="124"/>
      <c r="B337" s="124"/>
      <c r="C337" s="124"/>
      <c r="D337" s="124"/>
      <c r="E337" s="124"/>
      <c r="F337" s="125"/>
      <c r="G337" s="125"/>
      <c r="H337" s="125"/>
      <c r="I337" s="125"/>
      <c r="J337" s="125"/>
      <c r="K337" s="125"/>
      <c r="L337" s="125"/>
      <c r="M337" s="125"/>
      <c r="N337" s="125"/>
      <c r="O337" s="125"/>
      <c r="P337" s="125"/>
      <c r="Q337" s="125"/>
      <c r="R337" s="125"/>
      <c r="S337" s="125"/>
      <c r="T337" s="124"/>
      <c r="U337" s="124"/>
      <c r="V337" s="124"/>
      <c r="W337" s="124"/>
      <c r="X337" s="124"/>
    </row>
    <row r="338" spans="1:24">
      <c r="A338" s="124"/>
      <c r="B338" s="124"/>
      <c r="C338" s="124"/>
      <c r="D338" s="124"/>
      <c r="E338" s="124"/>
      <c r="F338" s="125"/>
      <c r="G338" s="125"/>
      <c r="H338" s="125"/>
      <c r="I338" s="125"/>
      <c r="J338" s="125"/>
      <c r="K338" s="125"/>
      <c r="L338" s="125"/>
      <c r="M338" s="125"/>
      <c r="N338" s="125"/>
      <c r="O338" s="125"/>
      <c r="P338" s="125"/>
      <c r="Q338" s="125"/>
      <c r="R338" s="125"/>
      <c r="S338" s="125"/>
      <c r="T338" s="124"/>
      <c r="U338" s="124"/>
      <c r="V338" s="124"/>
      <c r="W338" s="124"/>
      <c r="X338" s="124"/>
    </row>
    <row r="339" spans="1:24">
      <c r="A339" s="124"/>
      <c r="B339" s="124"/>
      <c r="C339" s="124"/>
      <c r="D339" s="124"/>
      <c r="E339" s="124"/>
      <c r="F339" s="125"/>
      <c r="G339" s="125"/>
      <c r="H339" s="125"/>
      <c r="I339" s="125"/>
      <c r="J339" s="125"/>
      <c r="K339" s="125"/>
      <c r="L339" s="125"/>
      <c r="M339" s="125"/>
      <c r="N339" s="125"/>
      <c r="O339" s="125"/>
      <c r="P339" s="125"/>
      <c r="Q339" s="125"/>
      <c r="R339" s="125"/>
      <c r="S339" s="125"/>
      <c r="T339" s="124"/>
      <c r="U339" s="124"/>
      <c r="V339" s="124"/>
      <c r="W339" s="124"/>
      <c r="X339" s="124"/>
    </row>
    <row r="340" spans="1:24">
      <c r="A340" s="124"/>
      <c r="B340" s="124"/>
      <c r="C340" s="124"/>
      <c r="D340" s="124"/>
      <c r="E340" s="124"/>
      <c r="F340" s="125"/>
      <c r="G340" s="125"/>
      <c r="H340" s="125"/>
      <c r="I340" s="125"/>
      <c r="J340" s="125"/>
      <c r="K340" s="125"/>
      <c r="L340" s="125"/>
      <c r="M340" s="125"/>
      <c r="N340" s="125"/>
      <c r="O340" s="125"/>
      <c r="P340" s="125"/>
      <c r="Q340" s="125"/>
      <c r="R340" s="125"/>
      <c r="S340" s="125"/>
      <c r="T340" s="124"/>
      <c r="U340" s="124"/>
      <c r="V340" s="124"/>
      <c r="W340" s="124"/>
      <c r="X340" s="124"/>
    </row>
    <row r="341" spans="1:24">
      <c r="A341" s="124"/>
      <c r="B341" s="124"/>
      <c r="C341" s="124"/>
      <c r="D341" s="124"/>
      <c r="E341" s="124"/>
      <c r="F341" s="125"/>
      <c r="G341" s="125"/>
      <c r="H341" s="125"/>
      <c r="I341" s="125"/>
      <c r="J341" s="125"/>
      <c r="K341" s="125"/>
      <c r="L341" s="125"/>
      <c r="M341" s="125"/>
      <c r="N341" s="125"/>
      <c r="O341" s="125"/>
      <c r="P341" s="125"/>
      <c r="Q341" s="125"/>
      <c r="R341" s="125"/>
      <c r="S341" s="125"/>
      <c r="T341" s="124"/>
      <c r="U341" s="124"/>
      <c r="V341" s="124"/>
      <c r="W341" s="124"/>
      <c r="X341" s="124"/>
    </row>
    <row r="342" spans="1:24">
      <c r="A342" s="124"/>
      <c r="B342" s="124"/>
      <c r="C342" s="124"/>
      <c r="D342" s="124"/>
      <c r="E342" s="124"/>
      <c r="F342" s="125"/>
      <c r="G342" s="125"/>
      <c r="H342" s="125"/>
      <c r="I342" s="125"/>
      <c r="J342" s="125"/>
      <c r="K342" s="125"/>
      <c r="L342" s="125"/>
      <c r="M342" s="125"/>
      <c r="N342" s="125"/>
      <c r="O342" s="125"/>
      <c r="P342" s="125"/>
      <c r="Q342" s="125"/>
      <c r="R342" s="125"/>
      <c r="S342" s="125"/>
      <c r="T342" s="124"/>
      <c r="U342" s="124"/>
      <c r="V342" s="124"/>
      <c r="W342" s="124"/>
      <c r="X342" s="124"/>
    </row>
    <row r="343" spans="1:24">
      <c r="A343" s="124"/>
      <c r="B343" s="124"/>
      <c r="C343" s="124"/>
      <c r="D343" s="124"/>
      <c r="E343" s="124"/>
      <c r="F343" s="125"/>
      <c r="G343" s="125"/>
      <c r="H343" s="125"/>
      <c r="I343" s="125"/>
      <c r="J343" s="125"/>
      <c r="K343" s="125"/>
      <c r="L343" s="125"/>
      <c r="M343" s="125"/>
      <c r="N343" s="125"/>
      <c r="O343" s="125"/>
      <c r="P343" s="125"/>
      <c r="Q343" s="125"/>
      <c r="R343" s="125"/>
      <c r="S343" s="125"/>
      <c r="T343" s="124"/>
      <c r="U343" s="124"/>
      <c r="V343" s="124"/>
      <c r="W343" s="124"/>
      <c r="X343" s="124"/>
    </row>
    <row r="344" spans="1:24">
      <c r="A344" s="124"/>
      <c r="B344" s="124"/>
      <c r="C344" s="124"/>
      <c r="D344" s="124"/>
      <c r="E344" s="124"/>
      <c r="F344" s="125"/>
      <c r="G344" s="125"/>
      <c r="H344" s="125"/>
      <c r="I344" s="125"/>
      <c r="J344" s="125"/>
      <c r="K344" s="125"/>
      <c r="L344" s="125"/>
      <c r="M344" s="125"/>
      <c r="N344" s="125"/>
      <c r="O344" s="125"/>
      <c r="P344" s="125"/>
      <c r="Q344" s="125"/>
      <c r="R344" s="125"/>
      <c r="S344" s="125"/>
      <c r="T344" s="124"/>
      <c r="U344" s="124"/>
      <c r="V344" s="124"/>
      <c r="W344" s="124"/>
      <c r="X344" s="124"/>
    </row>
    <row r="345" spans="1:24">
      <c r="A345" s="124"/>
      <c r="B345" s="124"/>
      <c r="C345" s="124"/>
      <c r="D345" s="124"/>
      <c r="E345" s="124"/>
      <c r="F345" s="125"/>
      <c r="G345" s="125"/>
      <c r="H345" s="125"/>
      <c r="I345" s="125"/>
      <c r="J345" s="125"/>
      <c r="K345" s="125"/>
      <c r="L345" s="125"/>
      <c r="M345" s="125"/>
      <c r="N345" s="125"/>
      <c r="O345" s="125"/>
      <c r="P345" s="125"/>
      <c r="Q345" s="125"/>
      <c r="R345" s="125"/>
      <c r="S345" s="125"/>
      <c r="T345" s="124"/>
      <c r="U345" s="124"/>
      <c r="V345" s="124"/>
      <c r="W345" s="124"/>
      <c r="X345" s="124"/>
    </row>
    <row r="346" spans="1:24">
      <c r="A346" s="124"/>
      <c r="B346" s="124"/>
      <c r="C346" s="124"/>
      <c r="D346" s="124"/>
      <c r="E346" s="124"/>
      <c r="F346" s="125"/>
      <c r="G346" s="125"/>
      <c r="H346" s="125"/>
      <c r="I346" s="125"/>
      <c r="J346" s="125"/>
      <c r="K346" s="125"/>
      <c r="L346" s="125"/>
      <c r="M346" s="125"/>
      <c r="N346" s="125"/>
      <c r="O346" s="125"/>
      <c r="P346" s="125"/>
      <c r="Q346" s="125"/>
      <c r="R346" s="125"/>
      <c r="S346" s="125"/>
      <c r="T346" s="124"/>
      <c r="U346" s="124"/>
      <c r="V346" s="124"/>
      <c r="W346" s="124"/>
      <c r="X346" s="124"/>
    </row>
    <row r="347" spans="1:24">
      <c r="A347" s="124"/>
      <c r="B347" s="124"/>
      <c r="C347" s="124"/>
      <c r="D347" s="124"/>
      <c r="E347" s="124"/>
      <c r="F347" s="125"/>
      <c r="G347" s="125"/>
      <c r="H347" s="125"/>
      <c r="I347" s="125"/>
      <c r="J347" s="125"/>
      <c r="K347" s="125"/>
      <c r="L347" s="125"/>
      <c r="M347" s="125"/>
      <c r="N347" s="125"/>
      <c r="O347" s="125"/>
      <c r="P347" s="125"/>
      <c r="Q347" s="125"/>
      <c r="R347" s="125"/>
      <c r="S347" s="125"/>
      <c r="T347" s="124"/>
      <c r="U347" s="124"/>
      <c r="V347" s="124"/>
      <c r="W347" s="124"/>
      <c r="X347" s="124"/>
    </row>
    <row r="348" spans="1:24">
      <c r="A348" s="124"/>
      <c r="B348" s="124"/>
      <c r="C348" s="124"/>
      <c r="D348" s="124"/>
      <c r="E348" s="124"/>
      <c r="F348" s="125"/>
      <c r="G348" s="125"/>
      <c r="H348" s="125"/>
      <c r="I348" s="125"/>
      <c r="J348" s="125"/>
      <c r="K348" s="125"/>
      <c r="L348" s="125"/>
      <c r="M348" s="125"/>
      <c r="N348" s="125"/>
      <c r="O348" s="125"/>
      <c r="P348" s="125"/>
      <c r="Q348" s="125"/>
      <c r="R348" s="125"/>
      <c r="S348" s="125"/>
      <c r="T348" s="124"/>
      <c r="U348" s="124"/>
      <c r="V348" s="124"/>
      <c r="W348" s="124"/>
      <c r="X348" s="124"/>
    </row>
    <row r="349" spans="1:24">
      <c r="A349" s="124"/>
      <c r="B349" s="124"/>
      <c r="C349" s="124"/>
      <c r="D349" s="124"/>
      <c r="E349" s="124"/>
      <c r="F349" s="125"/>
      <c r="G349" s="125"/>
      <c r="H349" s="125"/>
      <c r="I349" s="125"/>
      <c r="J349" s="125"/>
      <c r="K349" s="125"/>
      <c r="L349" s="125"/>
      <c r="M349" s="125"/>
      <c r="N349" s="125"/>
      <c r="O349" s="125"/>
      <c r="P349" s="125"/>
      <c r="Q349" s="125"/>
      <c r="R349" s="125"/>
      <c r="S349" s="125"/>
      <c r="T349" s="124"/>
      <c r="U349" s="124"/>
      <c r="V349" s="124"/>
      <c r="W349" s="124"/>
      <c r="X349" s="124"/>
    </row>
    <row r="350" spans="1:24">
      <c r="A350" s="124"/>
      <c r="B350" s="124"/>
      <c r="C350" s="124"/>
      <c r="D350" s="124"/>
      <c r="E350" s="124"/>
      <c r="F350" s="125"/>
      <c r="G350" s="125"/>
      <c r="H350" s="125"/>
      <c r="I350" s="125"/>
      <c r="J350" s="125"/>
      <c r="K350" s="125"/>
      <c r="L350" s="125"/>
      <c r="M350" s="125"/>
      <c r="N350" s="125"/>
      <c r="O350" s="125"/>
      <c r="P350" s="125"/>
      <c r="Q350" s="125"/>
      <c r="R350" s="125"/>
      <c r="S350" s="125"/>
      <c r="T350" s="124"/>
      <c r="U350" s="124"/>
      <c r="V350" s="124"/>
      <c r="W350" s="124"/>
      <c r="X350" s="124"/>
    </row>
    <row r="351" spans="1:24">
      <c r="A351" s="124"/>
      <c r="B351" s="124"/>
      <c r="C351" s="124"/>
      <c r="D351" s="124"/>
      <c r="E351" s="124"/>
      <c r="F351" s="125"/>
      <c r="G351" s="125"/>
      <c r="H351" s="125"/>
      <c r="I351" s="125"/>
      <c r="J351" s="125"/>
      <c r="K351" s="125"/>
      <c r="L351" s="125"/>
      <c r="M351" s="125"/>
      <c r="N351" s="125"/>
      <c r="O351" s="125"/>
      <c r="P351" s="125"/>
      <c r="Q351" s="125"/>
      <c r="R351" s="125"/>
      <c r="S351" s="125"/>
      <c r="T351" s="124"/>
      <c r="U351" s="124"/>
      <c r="V351" s="124"/>
      <c r="W351" s="124"/>
      <c r="X351" s="124"/>
    </row>
    <row r="352" spans="1:24">
      <c r="A352" s="124"/>
      <c r="B352" s="124"/>
      <c r="C352" s="124"/>
      <c r="D352" s="124"/>
      <c r="E352" s="124"/>
      <c r="F352" s="125"/>
      <c r="G352" s="125"/>
      <c r="H352" s="125"/>
      <c r="I352" s="125"/>
      <c r="J352" s="125"/>
      <c r="K352" s="125"/>
      <c r="L352" s="125"/>
      <c r="M352" s="125"/>
      <c r="N352" s="125"/>
      <c r="O352" s="125"/>
      <c r="P352" s="125"/>
      <c r="Q352" s="125"/>
      <c r="R352" s="125"/>
      <c r="S352" s="125"/>
      <c r="T352" s="124"/>
      <c r="U352" s="124"/>
      <c r="V352" s="124"/>
      <c r="W352" s="124"/>
      <c r="X352" s="124"/>
    </row>
    <row r="353" spans="1:24">
      <c r="A353" s="124"/>
      <c r="B353" s="124"/>
      <c r="C353" s="124"/>
      <c r="D353" s="124"/>
      <c r="E353" s="124"/>
      <c r="F353" s="125"/>
      <c r="G353" s="125"/>
      <c r="H353" s="125"/>
      <c r="I353" s="125"/>
      <c r="J353" s="125"/>
      <c r="K353" s="125"/>
      <c r="L353" s="125"/>
      <c r="M353" s="125"/>
      <c r="N353" s="125"/>
      <c r="O353" s="125"/>
      <c r="P353" s="125"/>
      <c r="Q353" s="125"/>
      <c r="R353" s="125"/>
      <c r="S353" s="125"/>
      <c r="T353" s="124"/>
      <c r="U353" s="124"/>
      <c r="V353" s="124"/>
      <c r="W353" s="124"/>
      <c r="X353" s="124"/>
    </row>
    <row r="354" spans="1:24">
      <c r="A354" s="124"/>
      <c r="B354" s="124"/>
      <c r="C354" s="124"/>
      <c r="D354" s="124"/>
      <c r="E354" s="124"/>
      <c r="F354" s="125"/>
      <c r="G354" s="125"/>
      <c r="H354" s="125"/>
      <c r="I354" s="125"/>
      <c r="J354" s="125"/>
      <c r="K354" s="125"/>
      <c r="L354" s="125"/>
      <c r="M354" s="125"/>
      <c r="N354" s="125"/>
      <c r="O354" s="125"/>
      <c r="P354" s="125"/>
      <c r="Q354" s="125"/>
      <c r="R354" s="125"/>
      <c r="S354" s="125"/>
      <c r="T354" s="124"/>
      <c r="U354" s="124"/>
      <c r="V354" s="124"/>
      <c r="W354" s="124"/>
      <c r="X354" s="124"/>
    </row>
    <row r="355" spans="1:24">
      <c r="A355" s="124"/>
      <c r="B355" s="124"/>
      <c r="C355" s="124"/>
      <c r="D355" s="124"/>
      <c r="E355" s="124"/>
      <c r="F355" s="125"/>
      <c r="G355" s="125"/>
      <c r="H355" s="125"/>
      <c r="I355" s="125"/>
      <c r="J355" s="125"/>
      <c r="K355" s="125"/>
      <c r="L355" s="125"/>
      <c r="M355" s="125"/>
      <c r="N355" s="125"/>
      <c r="O355" s="125"/>
      <c r="P355" s="125"/>
      <c r="Q355" s="125"/>
      <c r="R355" s="125"/>
      <c r="S355" s="125"/>
      <c r="T355" s="124"/>
      <c r="U355" s="124"/>
      <c r="V355" s="124"/>
      <c r="W355" s="124"/>
      <c r="X355" s="124"/>
    </row>
    <row r="356" spans="1:24">
      <c r="A356" s="124"/>
      <c r="B356" s="124"/>
      <c r="C356" s="124"/>
      <c r="D356" s="124"/>
      <c r="E356" s="124"/>
      <c r="F356" s="125"/>
      <c r="G356" s="125"/>
      <c r="H356" s="125"/>
      <c r="I356" s="125"/>
      <c r="J356" s="125"/>
      <c r="K356" s="125"/>
      <c r="L356" s="125"/>
      <c r="M356" s="125"/>
      <c r="N356" s="125"/>
      <c r="O356" s="125"/>
      <c r="P356" s="125"/>
      <c r="Q356" s="125"/>
      <c r="R356" s="125"/>
      <c r="S356" s="125"/>
      <c r="T356" s="124"/>
      <c r="U356" s="124"/>
      <c r="V356" s="124"/>
      <c r="W356" s="124"/>
      <c r="X356" s="124"/>
    </row>
    <row r="357" spans="1:24">
      <c r="A357" s="124"/>
      <c r="B357" s="124"/>
      <c r="C357" s="124"/>
      <c r="D357" s="124"/>
      <c r="E357" s="124"/>
      <c r="F357" s="125"/>
      <c r="G357" s="125"/>
      <c r="H357" s="125"/>
      <c r="I357" s="125"/>
      <c r="J357" s="125"/>
      <c r="K357" s="125"/>
      <c r="L357" s="125"/>
      <c r="M357" s="125"/>
      <c r="N357" s="125"/>
      <c r="O357" s="125"/>
      <c r="P357" s="125"/>
      <c r="Q357" s="125"/>
      <c r="R357" s="125"/>
      <c r="S357" s="125"/>
      <c r="T357" s="124"/>
      <c r="U357" s="124"/>
      <c r="V357" s="124"/>
      <c r="W357" s="124"/>
      <c r="X357" s="124"/>
    </row>
    <row r="358" spans="1:24">
      <c r="A358" s="124"/>
      <c r="B358" s="124"/>
      <c r="C358" s="124"/>
      <c r="D358" s="124"/>
      <c r="E358" s="124"/>
      <c r="F358" s="125"/>
      <c r="G358" s="125"/>
      <c r="H358" s="125"/>
      <c r="I358" s="125"/>
      <c r="J358" s="125"/>
      <c r="K358" s="125"/>
      <c r="L358" s="125"/>
      <c r="M358" s="125"/>
      <c r="N358" s="125"/>
      <c r="O358" s="125"/>
      <c r="P358" s="125"/>
      <c r="Q358" s="125"/>
      <c r="R358" s="125"/>
      <c r="S358" s="125"/>
      <c r="T358" s="124"/>
      <c r="U358" s="124"/>
      <c r="V358" s="124"/>
      <c r="W358" s="124"/>
      <c r="X358" s="124"/>
    </row>
    <row r="359" spans="1:24">
      <c r="A359" s="124"/>
      <c r="B359" s="124"/>
      <c r="C359" s="124"/>
      <c r="D359" s="124"/>
      <c r="E359" s="124"/>
      <c r="F359" s="125"/>
      <c r="G359" s="125"/>
      <c r="H359" s="125"/>
      <c r="I359" s="125"/>
      <c r="J359" s="125"/>
      <c r="K359" s="125"/>
      <c r="L359" s="125"/>
      <c r="M359" s="125"/>
      <c r="N359" s="125"/>
      <c r="O359" s="125"/>
      <c r="P359" s="125"/>
      <c r="Q359" s="125"/>
      <c r="R359" s="125"/>
      <c r="S359" s="125"/>
      <c r="T359" s="124"/>
      <c r="U359" s="124"/>
      <c r="V359" s="124"/>
      <c r="W359" s="124"/>
      <c r="X359" s="124"/>
    </row>
    <row r="360" spans="1:24">
      <c r="A360" s="124"/>
      <c r="B360" s="124"/>
      <c r="C360" s="124"/>
      <c r="D360" s="124"/>
      <c r="E360" s="124"/>
      <c r="F360" s="125"/>
      <c r="G360" s="125"/>
      <c r="H360" s="125"/>
      <c r="I360" s="125"/>
      <c r="J360" s="125"/>
      <c r="K360" s="125"/>
      <c r="L360" s="125"/>
      <c r="M360" s="125"/>
      <c r="N360" s="125"/>
      <c r="O360" s="125"/>
      <c r="P360" s="125"/>
      <c r="Q360" s="125"/>
      <c r="R360" s="125"/>
      <c r="S360" s="125"/>
      <c r="T360" s="124"/>
      <c r="U360" s="124"/>
      <c r="V360" s="124"/>
      <c r="W360" s="124"/>
      <c r="X360" s="124"/>
    </row>
    <row r="361" spans="1:24">
      <c r="A361" s="124"/>
      <c r="B361" s="124"/>
      <c r="C361" s="124"/>
      <c r="D361" s="124"/>
      <c r="E361" s="124"/>
      <c r="F361" s="125"/>
      <c r="G361" s="125"/>
      <c r="H361" s="125"/>
      <c r="I361" s="125"/>
      <c r="J361" s="125"/>
      <c r="K361" s="125"/>
      <c r="L361" s="125"/>
      <c r="M361" s="125"/>
      <c r="N361" s="125"/>
      <c r="O361" s="125"/>
      <c r="P361" s="125"/>
      <c r="Q361" s="125"/>
      <c r="R361" s="125"/>
      <c r="S361" s="125"/>
      <c r="T361" s="124"/>
      <c r="U361" s="124"/>
      <c r="V361" s="124"/>
      <c r="W361" s="124"/>
      <c r="X361" s="124"/>
    </row>
    <row r="362" spans="1:24">
      <c r="A362" s="124"/>
      <c r="B362" s="124"/>
      <c r="C362" s="124"/>
      <c r="D362" s="124"/>
      <c r="E362" s="124"/>
      <c r="F362" s="125"/>
      <c r="G362" s="125"/>
      <c r="H362" s="125"/>
      <c r="I362" s="125"/>
      <c r="J362" s="125"/>
      <c r="K362" s="125"/>
      <c r="L362" s="125"/>
      <c r="M362" s="125"/>
      <c r="N362" s="125"/>
      <c r="O362" s="125"/>
      <c r="P362" s="125"/>
      <c r="Q362" s="125"/>
      <c r="R362" s="125"/>
      <c r="S362" s="125"/>
      <c r="T362" s="124"/>
      <c r="U362" s="124"/>
      <c r="V362" s="124"/>
      <c r="W362" s="124"/>
      <c r="X362" s="124"/>
    </row>
    <row r="363" spans="1:24">
      <c r="A363" s="124"/>
      <c r="B363" s="124"/>
      <c r="C363" s="124"/>
      <c r="D363" s="124"/>
      <c r="E363" s="124"/>
      <c r="F363" s="125"/>
      <c r="G363" s="125"/>
      <c r="H363" s="125"/>
      <c r="I363" s="125"/>
      <c r="J363" s="125"/>
      <c r="K363" s="125"/>
      <c r="L363" s="125"/>
      <c r="M363" s="125"/>
      <c r="N363" s="125"/>
      <c r="O363" s="125"/>
      <c r="P363" s="125"/>
      <c r="Q363" s="125"/>
      <c r="R363" s="125"/>
      <c r="S363" s="125"/>
      <c r="T363" s="124"/>
      <c r="U363" s="124"/>
      <c r="V363" s="124"/>
      <c r="W363" s="124"/>
      <c r="X363" s="124"/>
    </row>
    <row r="364" spans="1:24">
      <c r="A364" s="124"/>
      <c r="B364" s="124"/>
      <c r="C364" s="124"/>
      <c r="D364" s="124"/>
      <c r="E364" s="124"/>
      <c r="F364" s="125"/>
      <c r="G364" s="125"/>
      <c r="H364" s="125"/>
      <c r="I364" s="125"/>
      <c r="J364" s="125"/>
      <c r="K364" s="125"/>
      <c r="L364" s="125"/>
      <c r="M364" s="125"/>
      <c r="N364" s="125"/>
      <c r="O364" s="125"/>
      <c r="P364" s="125"/>
      <c r="Q364" s="125"/>
      <c r="R364" s="125"/>
      <c r="S364" s="125"/>
      <c r="T364" s="124"/>
      <c r="U364" s="124"/>
      <c r="V364" s="124"/>
      <c r="W364" s="124"/>
      <c r="X364" s="124"/>
    </row>
    <row r="365" spans="1:24">
      <c r="A365" s="124"/>
      <c r="B365" s="124"/>
      <c r="C365" s="124"/>
      <c r="D365" s="124"/>
      <c r="E365" s="124"/>
      <c r="F365" s="125"/>
      <c r="G365" s="125"/>
      <c r="H365" s="125"/>
      <c r="I365" s="125"/>
      <c r="J365" s="125"/>
      <c r="K365" s="125"/>
      <c r="L365" s="125"/>
      <c r="M365" s="125"/>
      <c r="N365" s="125"/>
      <c r="O365" s="125"/>
      <c r="P365" s="125"/>
      <c r="Q365" s="125"/>
      <c r="R365" s="125"/>
      <c r="S365" s="125"/>
      <c r="T365" s="124"/>
      <c r="U365" s="124"/>
      <c r="V365" s="124"/>
      <c r="W365" s="124"/>
      <c r="X365" s="124"/>
    </row>
    <row r="366" spans="1:24">
      <c r="A366" s="124"/>
      <c r="B366" s="124"/>
      <c r="C366" s="124"/>
      <c r="D366" s="124"/>
      <c r="E366" s="124"/>
      <c r="F366" s="125"/>
      <c r="G366" s="125"/>
      <c r="H366" s="125"/>
      <c r="I366" s="125"/>
      <c r="J366" s="125"/>
      <c r="K366" s="125"/>
      <c r="L366" s="125"/>
      <c r="M366" s="125"/>
      <c r="N366" s="125"/>
      <c r="O366" s="125"/>
      <c r="P366" s="125"/>
      <c r="Q366" s="125"/>
      <c r="R366" s="125"/>
      <c r="S366" s="125"/>
      <c r="T366" s="124"/>
      <c r="U366" s="124"/>
      <c r="V366" s="124"/>
      <c r="W366" s="124"/>
      <c r="X366" s="124"/>
    </row>
    <row r="367" spans="1:24">
      <c r="A367" s="124"/>
      <c r="B367" s="124"/>
      <c r="C367" s="124"/>
      <c r="D367" s="124"/>
      <c r="E367" s="124"/>
      <c r="F367" s="125"/>
      <c r="G367" s="125"/>
      <c r="H367" s="125"/>
      <c r="I367" s="125"/>
      <c r="J367" s="125"/>
      <c r="K367" s="125"/>
      <c r="L367" s="125"/>
      <c r="M367" s="125"/>
      <c r="N367" s="125"/>
      <c r="O367" s="125"/>
      <c r="P367" s="125"/>
      <c r="Q367" s="125"/>
      <c r="R367" s="125"/>
      <c r="S367" s="125"/>
      <c r="T367" s="124"/>
      <c r="U367" s="124"/>
      <c r="V367" s="124"/>
      <c r="W367" s="124"/>
      <c r="X367" s="124"/>
    </row>
    <row r="368" spans="1:24">
      <c r="A368" s="124"/>
      <c r="B368" s="124"/>
      <c r="C368" s="124"/>
      <c r="D368" s="124"/>
      <c r="E368" s="124"/>
      <c r="F368" s="125"/>
      <c r="G368" s="125"/>
      <c r="H368" s="125"/>
      <c r="I368" s="125"/>
      <c r="J368" s="125"/>
      <c r="K368" s="125"/>
      <c r="L368" s="125"/>
      <c r="M368" s="125"/>
      <c r="N368" s="125"/>
      <c r="O368" s="125"/>
      <c r="P368" s="125"/>
      <c r="Q368" s="125"/>
      <c r="R368" s="125"/>
      <c r="S368" s="125"/>
      <c r="T368" s="124"/>
      <c r="U368" s="124"/>
      <c r="V368" s="124"/>
      <c r="W368" s="124"/>
      <c r="X368" s="124"/>
    </row>
    <row r="369" spans="1:24">
      <c r="A369" s="124"/>
      <c r="B369" s="124"/>
      <c r="C369" s="124"/>
      <c r="D369" s="124"/>
      <c r="E369" s="124"/>
      <c r="F369" s="125"/>
      <c r="G369" s="125"/>
      <c r="H369" s="125"/>
      <c r="I369" s="125"/>
      <c r="J369" s="125"/>
      <c r="K369" s="125"/>
      <c r="L369" s="125"/>
      <c r="M369" s="125"/>
      <c r="N369" s="125"/>
      <c r="O369" s="125"/>
      <c r="P369" s="125"/>
      <c r="Q369" s="125"/>
      <c r="R369" s="125"/>
      <c r="S369" s="125"/>
      <c r="T369" s="124"/>
      <c r="U369" s="124"/>
      <c r="V369" s="124"/>
      <c r="W369" s="124"/>
      <c r="X369" s="124"/>
    </row>
    <row r="370" spans="1:24">
      <c r="A370" s="124"/>
      <c r="B370" s="124"/>
      <c r="C370" s="124"/>
      <c r="D370" s="124"/>
      <c r="E370" s="124"/>
      <c r="F370" s="125"/>
      <c r="G370" s="125"/>
      <c r="H370" s="125"/>
      <c r="I370" s="125"/>
      <c r="J370" s="125"/>
      <c r="K370" s="125"/>
      <c r="L370" s="125"/>
      <c r="M370" s="125"/>
      <c r="N370" s="125"/>
      <c r="O370" s="125"/>
      <c r="P370" s="125"/>
      <c r="Q370" s="125"/>
      <c r="R370" s="125"/>
      <c r="S370" s="125"/>
      <c r="T370" s="124"/>
      <c r="U370" s="124"/>
      <c r="V370" s="124"/>
      <c r="W370" s="124"/>
      <c r="X370" s="124"/>
    </row>
    <row r="371" spans="1:24">
      <c r="A371" s="124"/>
      <c r="B371" s="124"/>
      <c r="C371" s="124"/>
      <c r="D371" s="124"/>
      <c r="E371" s="124"/>
      <c r="F371" s="125"/>
      <c r="G371" s="125"/>
      <c r="H371" s="125"/>
      <c r="I371" s="125"/>
      <c r="J371" s="125"/>
      <c r="K371" s="125"/>
      <c r="L371" s="125"/>
      <c r="M371" s="125"/>
      <c r="N371" s="125"/>
      <c r="O371" s="125"/>
      <c r="P371" s="125"/>
      <c r="Q371" s="125"/>
      <c r="R371" s="125"/>
      <c r="S371" s="125"/>
      <c r="T371" s="124"/>
      <c r="U371" s="124"/>
      <c r="V371" s="124"/>
      <c r="W371" s="124"/>
      <c r="X371" s="124"/>
    </row>
    <row r="372" spans="1:24">
      <c r="A372" s="124"/>
      <c r="B372" s="124"/>
      <c r="C372" s="124"/>
      <c r="D372" s="124"/>
      <c r="E372" s="124"/>
      <c r="F372" s="125"/>
      <c r="G372" s="125"/>
      <c r="H372" s="125"/>
      <c r="I372" s="125"/>
      <c r="J372" s="125"/>
      <c r="K372" s="125"/>
      <c r="L372" s="125"/>
      <c r="M372" s="125"/>
      <c r="N372" s="125"/>
      <c r="O372" s="125"/>
      <c r="P372" s="125"/>
      <c r="Q372" s="125"/>
      <c r="R372" s="125"/>
      <c r="S372" s="125"/>
      <c r="T372" s="124"/>
      <c r="U372" s="124"/>
      <c r="V372" s="124"/>
      <c r="W372" s="124"/>
      <c r="X372" s="124"/>
    </row>
    <row r="373" spans="1:24">
      <c r="A373" s="124"/>
      <c r="B373" s="124"/>
      <c r="C373" s="124"/>
      <c r="D373" s="124"/>
      <c r="E373" s="124"/>
      <c r="F373" s="125"/>
      <c r="G373" s="125"/>
      <c r="H373" s="125"/>
      <c r="I373" s="125"/>
      <c r="J373" s="125"/>
      <c r="K373" s="125"/>
      <c r="L373" s="125"/>
      <c r="M373" s="125"/>
      <c r="N373" s="125"/>
      <c r="O373" s="125"/>
      <c r="P373" s="125"/>
      <c r="Q373" s="125"/>
      <c r="R373" s="125"/>
      <c r="S373" s="125"/>
      <c r="T373" s="124"/>
      <c r="U373" s="124"/>
      <c r="V373" s="124"/>
      <c r="W373" s="124"/>
      <c r="X373" s="124"/>
    </row>
    <row r="374" spans="1:24">
      <c r="A374" s="124"/>
      <c r="B374" s="124"/>
      <c r="C374" s="124"/>
      <c r="D374" s="124"/>
      <c r="E374" s="124"/>
      <c r="F374" s="125"/>
      <c r="G374" s="125"/>
      <c r="H374" s="125"/>
      <c r="I374" s="125"/>
      <c r="J374" s="125"/>
      <c r="K374" s="125"/>
      <c r="L374" s="125"/>
      <c r="M374" s="125"/>
      <c r="N374" s="125"/>
      <c r="O374" s="125"/>
      <c r="P374" s="125"/>
      <c r="Q374" s="125"/>
      <c r="R374" s="125"/>
      <c r="S374" s="125"/>
      <c r="T374" s="124"/>
      <c r="U374" s="124"/>
      <c r="V374" s="124"/>
      <c r="W374" s="124"/>
      <c r="X374" s="124"/>
    </row>
    <row r="375" spans="1:24">
      <c r="A375" s="124"/>
      <c r="B375" s="124"/>
      <c r="C375" s="124"/>
      <c r="D375" s="124"/>
      <c r="E375" s="124"/>
      <c r="F375" s="125"/>
      <c r="G375" s="125"/>
      <c r="H375" s="125"/>
      <c r="I375" s="125"/>
      <c r="J375" s="125"/>
      <c r="K375" s="125"/>
      <c r="L375" s="125"/>
      <c r="M375" s="125"/>
      <c r="N375" s="125"/>
      <c r="O375" s="125"/>
      <c r="P375" s="125"/>
      <c r="Q375" s="125"/>
      <c r="R375" s="125"/>
      <c r="S375" s="125"/>
      <c r="T375" s="124"/>
      <c r="U375" s="124"/>
      <c r="V375" s="124"/>
      <c r="W375" s="124"/>
      <c r="X375" s="124"/>
    </row>
    <row r="376" spans="1:24">
      <c r="A376" s="124"/>
      <c r="B376" s="124"/>
      <c r="C376" s="124"/>
      <c r="D376" s="124"/>
      <c r="E376" s="124"/>
      <c r="F376" s="125"/>
      <c r="G376" s="125"/>
      <c r="H376" s="125"/>
      <c r="I376" s="125"/>
      <c r="J376" s="125"/>
      <c r="K376" s="125"/>
      <c r="L376" s="125"/>
      <c r="M376" s="125"/>
      <c r="N376" s="125"/>
      <c r="O376" s="125"/>
      <c r="P376" s="125"/>
      <c r="Q376" s="125"/>
      <c r="R376" s="125"/>
      <c r="S376" s="125"/>
      <c r="T376" s="124"/>
      <c r="U376" s="124"/>
      <c r="V376" s="124"/>
      <c r="W376" s="124"/>
      <c r="X376" s="124"/>
    </row>
    <row r="377" spans="1:24">
      <c r="A377" s="124"/>
      <c r="B377" s="124"/>
      <c r="C377" s="124"/>
      <c r="D377" s="124"/>
      <c r="E377" s="124"/>
      <c r="F377" s="125"/>
      <c r="G377" s="125"/>
      <c r="H377" s="125"/>
      <c r="I377" s="125"/>
      <c r="J377" s="125"/>
      <c r="K377" s="125"/>
      <c r="L377" s="125"/>
      <c r="M377" s="125"/>
      <c r="N377" s="125"/>
      <c r="O377" s="125"/>
      <c r="P377" s="125"/>
      <c r="Q377" s="125"/>
      <c r="R377" s="125"/>
      <c r="S377" s="125"/>
      <c r="T377" s="124"/>
      <c r="U377" s="124"/>
      <c r="V377" s="124"/>
      <c r="W377" s="124"/>
      <c r="X377" s="124"/>
    </row>
    <row r="378" spans="1:24">
      <c r="A378" s="124"/>
      <c r="B378" s="124"/>
      <c r="C378" s="124"/>
      <c r="D378" s="124"/>
      <c r="E378" s="124"/>
      <c r="F378" s="125"/>
      <c r="G378" s="125"/>
      <c r="H378" s="125"/>
      <c r="I378" s="125"/>
      <c r="J378" s="125"/>
      <c r="K378" s="125"/>
      <c r="L378" s="125"/>
      <c r="M378" s="125"/>
      <c r="N378" s="125"/>
      <c r="O378" s="125"/>
      <c r="P378" s="125"/>
      <c r="Q378" s="125"/>
      <c r="R378" s="125"/>
      <c r="S378" s="125"/>
      <c r="T378" s="124"/>
      <c r="U378" s="124"/>
      <c r="V378" s="124"/>
      <c r="W378" s="124"/>
      <c r="X378" s="124"/>
    </row>
    <row r="379" spans="1:24">
      <c r="A379" s="124"/>
      <c r="B379" s="124"/>
      <c r="C379" s="124"/>
      <c r="D379" s="124"/>
      <c r="E379" s="124"/>
      <c r="F379" s="125"/>
      <c r="G379" s="125"/>
      <c r="H379" s="125"/>
      <c r="I379" s="125"/>
      <c r="J379" s="125"/>
      <c r="K379" s="125"/>
      <c r="L379" s="125"/>
      <c r="M379" s="125"/>
      <c r="N379" s="125"/>
      <c r="O379" s="125"/>
      <c r="P379" s="125"/>
      <c r="Q379" s="125"/>
      <c r="R379" s="125"/>
      <c r="S379" s="125"/>
      <c r="T379" s="124"/>
      <c r="U379" s="124"/>
      <c r="V379" s="124"/>
      <c r="W379" s="124"/>
      <c r="X379" s="124"/>
    </row>
    <row r="380" spans="1:24">
      <c r="A380" s="124"/>
      <c r="B380" s="124"/>
      <c r="C380" s="124"/>
      <c r="D380" s="124"/>
      <c r="E380" s="124"/>
      <c r="F380" s="125"/>
      <c r="G380" s="125"/>
      <c r="H380" s="125"/>
      <c r="I380" s="125"/>
      <c r="J380" s="125"/>
      <c r="K380" s="125"/>
      <c r="L380" s="125"/>
      <c r="M380" s="125"/>
      <c r="N380" s="125"/>
      <c r="O380" s="125"/>
      <c r="P380" s="125"/>
      <c r="Q380" s="125"/>
      <c r="R380" s="125"/>
      <c r="S380" s="125"/>
      <c r="T380" s="124"/>
      <c r="U380" s="124"/>
      <c r="V380" s="124"/>
      <c r="W380" s="124"/>
      <c r="X380" s="124"/>
    </row>
    <row r="381" spans="1:24">
      <c r="A381" s="124"/>
      <c r="B381" s="124"/>
      <c r="C381" s="124"/>
      <c r="D381" s="124"/>
      <c r="E381" s="124"/>
      <c r="F381" s="125"/>
      <c r="G381" s="125"/>
      <c r="H381" s="125"/>
      <c r="I381" s="125"/>
      <c r="J381" s="125"/>
      <c r="K381" s="125"/>
      <c r="L381" s="125"/>
      <c r="M381" s="125"/>
      <c r="N381" s="125"/>
      <c r="O381" s="125"/>
      <c r="P381" s="125"/>
      <c r="Q381" s="125"/>
      <c r="R381" s="125"/>
      <c r="S381" s="125"/>
      <c r="T381" s="124"/>
      <c r="U381" s="124"/>
      <c r="V381" s="124"/>
      <c r="W381" s="124"/>
      <c r="X381" s="124"/>
    </row>
    <row r="382" spans="1:24">
      <c r="A382" s="124"/>
      <c r="B382" s="124"/>
      <c r="C382" s="124"/>
      <c r="D382" s="124"/>
      <c r="E382" s="124"/>
      <c r="F382" s="125"/>
      <c r="G382" s="125"/>
      <c r="H382" s="125"/>
      <c r="I382" s="125"/>
      <c r="J382" s="125"/>
      <c r="K382" s="125"/>
      <c r="L382" s="125"/>
      <c r="M382" s="125"/>
      <c r="N382" s="125"/>
      <c r="O382" s="125"/>
      <c r="P382" s="125"/>
      <c r="Q382" s="125"/>
      <c r="R382" s="125"/>
      <c r="S382" s="125"/>
      <c r="T382" s="124"/>
      <c r="U382" s="124"/>
      <c r="V382" s="124"/>
      <c r="W382" s="124"/>
      <c r="X382" s="124"/>
    </row>
    <row r="383" spans="1:24">
      <c r="A383" s="124"/>
      <c r="B383" s="124"/>
      <c r="C383" s="124"/>
      <c r="D383" s="124"/>
      <c r="E383" s="124"/>
      <c r="F383" s="125"/>
      <c r="G383" s="125"/>
      <c r="H383" s="125"/>
      <c r="I383" s="125"/>
      <c r="J383" s="125"/>
      <c r="K383" s="125"/>
      <c r="L383" s="125"/>
      <c r="M383" s="125"/>
      <c r="N383" s="125"/>
      <c r="O383" s="125"/>
      <c r="P383" s="125"/>
      <c r="Q383" s="125"/>
      <c r="R383" s="125"/>
      <c r="S383" s="125"/>
      <c r="T383" s="124"/>
      <c r="U383" s="124"/>
      <c r="V383" s="124"/>
      <c r="W383" s="124"/>
      <c r="X383" s="124"/>
    </row>
    <row r="384" spans="1:24">
      <c r="A384" s="124"/>
      <c r="B384" s="124"/>
      <c r="C384" s="124"/>
      <c r="D384" s="124"/>
      <c r="E384" s="124"/>
      <c r="F384" s="125"/>
      <c r="G384" s="125"/>
      <c r="H384" s="125"/>
      <c r="I384" s="125"/>
      <c r="J384" s="125"/>
      <c r="K384" s="125"/>
      <c r="L384" s="125"/>
      <c r="M384" s="125"/>
      <c r="N384" s="125"/>
      <c r="O384" s="125"/>
      <c r="P384" s="125"/>
      <c r="Q384" s="125"/>
      <c r="R384" s="125"/>
      <c r="S384" s="125"/>
      <c r="T384" s="124"/>
      <c r="U384" s="124"/>
      <c r="V384" s="124"/>
      <c r="W384" s="124"/>
      <c r="X384" s="124"/>
    </row>
    <row r="385" spans="1:24">
      <c r="A385" s="124"/>
      <c r="B385" s="124"/>
      <c r="C385" s="124"/>
      <c r="D385" s="124"/>
      <c r="E385" s="124"/>
      <c r="F385" s="125"/>
      <c r="G385" s="125"/>
      <c r="H385" s="125"/>
      <c r="I385" s="125"/>
      <c r="J385" s="125"/>
      <c r="K385" s="125"/>
      <c r="L385" s="125"/>
      <c r="M385" s="125"/>
      <c r="N385" s="125"/>
      <c r="O385" s="125"/>
      <c r="P385" s="125"/>
      <c r="Q385" s="125"/>
      <c r="R385" s="125"/>
      <c r="S385" s="125"/>
      <c r="T385" s="124"/>
      <c r="U385" s="124"/>
      <c r="V385" s="124"/>
      <c r="W385" s="124"/>
      <c r="X385" s="124"/>
    </row>
    <row r="386" spans="1:24">
      <c r="A386" s="124"/>
      <c r="B386" s="124"/>
      <c r="C386" s="124"/>
      <c r="D386" s="124"/>
      <c r="E386" s="124"/>
      <c r="F386" s="125"/>
      <c r="G386" s="125"/>
      <c r="H386" s="125"/>
      <c r="I386" s="125"/>
      <c r="J386" s="125"/>
      <c r="K386" s="125"/>
      <c r="L386" s="125"/>
      <c r="M386" s="125"/>
      <c r="N386" s="125"/>
      <c r="O386" s="125"/>
      <c r="P386" s="125"/>
      <c r="Q386" s="125"/>
      <c r="R386" s="125"/>
      <c r="S386" s="125"/>
      <c r="T386" s="124"/>
      <c r="U386" s="124"/>
      <c r="V386" s="124"/>
      <c r="W386" s="124"/>
      <c r="X386" s="124"/>
    </row>
    <row r="387" spans="1:24">
      <c r="A387" s="124"/>
      <c r="B387" s="124"/>
      <c r="C387" s="124"/>
      <c r="D387" s="124"/>
      <c r="E387" s="124"/>
      <c r="F387" s="125"/>
      <c r="G387" s="125"/>
      <c r="H387" s="125"/>
      <c r="I387" s="125"/>
      <c r="J387" s="125"/>
      <c r="K387" s="125"/>
      <c r="L387" s="125"/>
      <c r="M387" s="125"/>
      <c r="N387" s="125"/>
      <c r="O387" s="125"/>
      <c r="P387" s="125"/>
      <c r="Q387" s="125"/>
      <c r="R387" s="125"/>
      <c r="S387" s="125"/>
      <c r="T387" s="124"/>
      <c r="U387" s="124"/>
      <c r="V387" s="124"/>
      <c r="W387" s="124"/>
      <c r="X387" s="124"/>
    </row>
    <row r="388" spans="1:24">
      <c r="A388" s="124"/>
      <c r="B388" s="124"/>
      <c r="C388" s="124"/>
      <c r="D388" s="124"/>
      <c r="E388" s="124"/>
      <c r="F388" s="125"/>
      <c r="G388" s="125"/>
      <c r="H388" s="125"/>
      <c r="I388" s="125"/>
      <c r="J388" s="125"/>
      <c r="K388" s="125"/>
      <c r="L388" s="125"/>
      <c r="M388" s="125"/>
      <c r="N388" s="125"/>
      <c r="O388" s="125"/>
      <c r="P388" s="125"/>
      <c r="Q388" s="125"/>
      <c r="R388" s="125"/>
      <c r="S388" s="125"/>
      <c r="T388" s="124"/>
      <c r="U388" s="124"/>
      <c r="V388" s="124"/>
      <c r="W388" s="124"/>
      <c r="X388" s="124"/>
    </row>
    <row r="389" spans="1:24">
      <c r="A389" s="124"/>
      <c r="B389" s="124"/>
      <c r="C389" s="124"/>
      <c r="D389" s="124"/>
      <c r="E389" s="124"/>
      <c r="F389" s="125"/>
      <c r="G389" s="125"/>
      <c r="H389" s="125"/>
      <c r="I389" s="125"/>
      <c r="J389" s="125"/>
      <c r="K389" s="125"/>
      <c r="L389" s="125"/>
      <c r="M389" s="125"/>
      <c r="N389" s="125"/>
      <c r="O389" s="125"/>
      <c r="P389" s="125"/>
      <c r="Q389" s="125"/>
      <c r="R389" s="125"/>
      <c r="S389" s="125"/>
      <c r="T389" s="124"/>
      <c r="U389" s="124"/>
      <c r="V389" s="124"/>
      <c r="W389" s="124"/>
      <c r="X389" s="124"/>
    </row>
    <row r="390" spans="1:24">
      <c r="A390" s="124"/>
      <c r="B390" s="124"/>
      <c r="C390" s="124"/>
      <c r="D390" s="124"/>
      <c r="E390" s="124"/>
      <c r="F390" s="125"/>
      <c r="G390" s="125"/>
      <c r="H390" s="125"/>
      <c r="I390" s="125"/>
      <c r="J390" s="125"/>
      <c r="K390" s="125"/>
      <c r="L390" s="125"/>
      <c r="M390" s="125"/>
      <c r="N390" s="125"/>
      <c r="O390" s="125"/>
      <c r="P390" s="125"/>
      <c r="Q390" s="125"/>
      <c r="R390" s="125"/>
      <c r="S390" s="125"/>
      <c r="T390" s="124"/>
      <c r="U390" s="124"/>
      <c r="V390" s="124"/>
      <c r="W390" s="124"/>
      <c r="X390" s="124"/>
    </row>
    <row r="391" spans="1:24">
      <c r="A391" s="124"/>
      <c r="B391" s="124"/>
      <c r="C391" s="124"/>
      <c r="D391" s="124"/>
      <c r="E391" s="124"/>
      <c r="F391" s="125"/>
      <c r="G391" s="125"/>
      <c r="H391" s="125"/>
      <c r="I391" s="125"/>
      <c r="J391" s="125"/>
      <c r="K391" s="125"/>
      <c r="L391" s="125"/>
      <c r="M391" s="125"/>
      <c r="N391" s="125"/>
      <c r="O391" s="125"/>
      <c r="P391" s="125"/>
      <c r="Q391" s="125"/>
      <c r="R391" s="125"/>
      <c r="S391" s="125"/>
      <c r="T391" s="124"/>
      <c r="U391" s="124"/>
      <c r="V391" s="124"/>
      <c r="W391" s="124"/>
      <c r="X391" s="124"/>
    </row>
    <row r="392" spans="1:24">
      <c r="A392" s="124"/>
      <c r="B392" s="124"/>
      <c r="C392" s="124"/>
      <c r="D392" s="124"/>
      <c r="E392" s="124"/>
      <c r="F392" s="125"/>
      <c r="G392" s="125"/>
      <c r="H392" s="125"/>
      <c r="I392" s="125"/>
      <c r="J392" s="125"/>
      <c r="K392" s="125"/>
      <c r="L392" s="125"/>
      <c r="M392" s="125"/>
      <c r="N392" s="125"/>
      <c r="O392" s="125"/>
      <c r="P392" s="125"/>
      <c r="Q392" s="125"/>
      <c r="R392" s="125"/>
      <c r="S392" s="125"/>
      <c r="T392" s="124"/>
      <c r="U392" s="124"/>
      <c r="V392" s="124"/>
      <c r="W392" s="124"/>
      <c r="X392" s="124"/>
    </row>
    <row r="393" spans="1:24">
      <c r="A393" s="124"/>
      <c r="B393" s="124"/>
      <c r="C393" s="124"/>
      <c r="D393" s="124"/>
      <c r="E393" s="124"/>
      <c r="F393" s="125"/>
      <c r="G393" s="125"/>
      <c r="H393" s="125"/>
      <c r="I393" s="125"/>
      <c r="J393" s="125"/>
      <c r="K393" s="125"/>
      <c r="L393" s="125"/>
      <c r="M393" s="125"/>
      <c r="N393" s="125"/>
      <c r="O393" s="125"/>
      <c r="P393" s="125"/>
      <c r="Q393" s="125"/>
      <c r="R393" s="125"/>
      <c r="S393" s="125"/>
      <c r="T393" s="124"/>
      <c r="U393" s="124"/>
      <c r="V393" s="124"/>
      <c r="W393" s="124"/>
      <c r="X393" s="124"/>
    </row>
    <row r="394" spans="1:24">
      <c r="A394" s="124"/>
      <c r="B394" s="124"/>
      <c r="C394" s="124"/>
      <c r="D394" s="124"/>
      <c r="E394" s="124"/>
      <c r="F394" s="125"/>
      <c r="G394" s="125"/>
      <c r="H394" s="125"/>
      <c r="I394" s="125"/>
      <c r="J394" s="125"/>
      <c r="K394" s="125"/>
      <c r="L394" s="125"/>
      <c r="M394" s="125"/>
      <c r="N394" s="125"/>
      <c r="O394" s="125"/>
      <c r="P394" s="125"/>
      <c r="Q394" s="125"/>
      <c r="R394" s="125"/>
      <c r="S394" s="125"/>
      <c r="T394" s="124"/>
      <c r="U394" s="124"/>
      <c r="V394" s="124"/>
      <c r="W394" s="124"/>
      <c r="X394" s="124"/>
    </row>
    <row r="395" spans="1:24">
      <c r="A395" s="124"/>
      <c r="B395" s="124"/>
      <c r="C395" s="124"/>
      <c r="D395" s="124"/>
      <c r="E395" s="124"/>
      <c r="F395" s="125"/>
      <c r="G395" s="125"/>
      <c r="H395" s="125"/>
      <c r="I395" s="125"/>
      <c r="J395" s="125"/>
      <c r="K395" s="125"/>
      <c r="L395" s="125"/>
      <c r="M395" s="125"/>
      <c r="N395" s="125"/>
      <c r="O395" s="125"/>
      <c r="P395" s="125"/>
      <c r="Q395" s="125"/>
      <c r="R395" s="125"/>
      <c r="S395" s="125"/>
      <c r="T395" s="124"/>
      <c r="U395" s="124"/>
      <c r="V395" s="124"/>
      <c r="W395" s="124"/>
      <c r="X395" s="124"/>
    </row>
    <row r="396" spans="1:24">
      <c r="A396" s="124"/>
      <c r="B396" s="124"/>
      <c r="C396" s="124"/>
      <c r="D396" s="124"/>
      <c r="E396" s="124"/>
      <c r="F396" s="125"/>
      <c r="G396" s="125"/>
      <c r="H396" s="125"/>
      <c r="I396" s="125"/>
      <c r="J396" s="125"/>
      <c r="K396" s="125"/>
      <c r="L396" s="125"/>
      <c r="M396" s="125"/>
      <c r="N396" s="125"/>
      <c r="O396" s="125"/>
      <c r="P396" s="125"/>
      <c r="Q396" s="125"/>
      <c r="R396" s="125"/>
      <c r="S396" s="125"/>
      <c r="T396" s="124"/>
      <c r="U396" s="124"/>
      <c r="V396" s="124"/>
      <c r="W396" s="124"/>
      <c r="X396" s="124"/>
    </row>
    <row r="397" spans="1:24">
      <c r="A397" s="124"/>
      <c r="B397" s="124"/>
      <c r="C397" s="124"/>
      <c r="D397" s="124"/>
      <c r="E397" s="124"/>
      <c r="F397" s="125"/>
      <c r="G397" s="125"/>
      <c r="H397" s="125"/>
      <c r="I397" s="125"/>
      <c r="J397" s="125"/>
      <c r="K397" s="125"/>
      <c r="L397" s="125"/>
      <c r="M397" s="125"/>
      <c r="N397" s="125"/>
      <c r="O397" s="125"/>
      <c r="P397" s="125"/>
      <c r="Q397" s="125"/>
      <c r="R397" s="125"/>
      <c r="S397" s="125"/>
      <c r="T397" s="124"/>
      <c r="U397" s="124"/>
      <c r="V397" s="124"/>
      <c r="W397" s="124"/>
      <c r="X397" s="124"/>
    </row>
    <row r="398" spans="1:24">
      <c r="A398" s="124"/>
      <c r="B398" s="124"/>
      <c r="C398" s="124"/>
      <c r="D398" s="124"/>
      <c r="E398" s="124"/>
      <c r="F398" s="125"/>
      <c r="G398" s="125"/>
      <c r="H398" s="125"/>
      <c r="I398" s="125"/>
      <c r="J398" s="125"/>
      <c r="K398" s="125"/>
      <c r="L398" s="125"/>
      <c r="M398" s="125"/>
      <c r="N398" s="125"/>
      <c r="O398" s="125"/>
      <c r="P398" s="125"/>
      <c r="Q398" s="125"/>
      <c r="R398" s="125"/>
      <c r="S398" s="125"/>
      <c r="T398" s="124"/>
      <c r="U398" s="124"/>
      <c r="V398" s="124"/>
      <c r="W398" s="124"/>
      <c r="X398" s="124"/>
    </row>
    <row r="399" spans="1:24">
      <c r="A399" s="124"/>
      <c r="B399" s="124"/>
      <c r="C399" s="124"/>
      <c r="D399" s="124"/>
      <c r="E399" s="124"/>
      <c r="F399" s="125"/>
      <c r="G399" s="125"/>
      <c r="H399" s="125"/>
      <c r="I399" s="125"/>
      <c r="J399" s="125"/>
      <c r="K399" s="125"/>
      <c r="L399" s="125"/>
      <c r="M399" s="125"/>
      <c r="N399" s="125"/>
      <c r="O399" s="125"/>
      <c r="P399" s="125"/>
      <c r="Q399" s="125"/>
      <c r="R399" s="125"/>
      <c r="S399" s="125"/>
      <c r="T399" s="124"/>
      <c r="U399" s="124"/>
      <c r="V399" s="124"/>
      <c r="W399" s="124"/>
      <c r="X399" s="124"/>
    </row>
    <row r="400" spans="1:24">
      <c r="A400" s="124"/>
      <c r="B400" s="124"/>
      <c r="C400" s="124"/>
      <c r="D400" s="124"/>
      <c r="E400" s="124"/>
      <c r="F400" s="125"/>
      <c r="G400" s="125"/>
      <c r="H400" s="125"/>
      <c r="I400" s="125"/>
      <c r="J400" s="125"/>
      <c r="K400" s="125"/>
      <c r="L400" s="125"/>
      <c r="M400" s="125"/>
      <c r="N400" s="125"/>
      <c r="O400" s="125"/>
      <c r="P400" s="125"/>
      <c r="Q400" s="125"/>
      <c r="R400" s="125"/>
      <c r="S400" s="125"/>
      <c r="T400" s="124"/>
      <c r="U400" s="124"/>
      <c r="V400" s="124"/>
      <c r="W400" s="124"/>
      <c r="X400" s="124"/>
    </row>
    <row r="401" spans="1:24">
      <c r="A401" s="124"/>
      <c r="B401" s="124"/>
      <c r="C401" s="124"/>
      <c r="D401" s="124"/>
      <c r="E401" s="124"/>
      <c r="F401" s="125"/>
      <c r="G401" s="125"/>
      <c r="H401" s="125"/>
      <c r="I401" s="125"/>
      <c r="J401" s="125"/>
      <c r="K401" s="125"/>
      <c r="L401" s="125"/>
      <c r="M401" s="125"/>
      <c r="N401" s="125"/>
      <c r="O401" s="125"/>
      <c r="P401" s="125"/>
      <c r="Q401" s="125"/>
      <c r="R401" s="125"/>
      <c r="S401" s="125"/>
      <c r="T401" s="124"/>
      <c r="U401" s="124"/>
      <c r="V401" s="124"/>
      <c r="W401" s="124"/>
      <c r="X401" s="124"/>
    </row>
    <row r="402" spans="1:24">
      <c r="A402" s="124"/>
      <c r="B402" s="124"/>
      <c r="C402" s="124"/>
      <c r="D402" s="124"/>
      <c r="E402" s="124"/>
      <c r="F402" s="125"/>
      <c r="G402" s="125"/>
      <c r="H402" s="125"/>
      <c r="I402" s="125"/>
      <c r="J402" s="125"/>
      <c r="K402" s="125"/>
      <c r="L402" s="125"/>
      <c r="M402" s="125"/>
      <c r="N402" s="125"/>
      <c r="O402" s="125"/>
      <c r="P402" s="125"/>
      <c r="Q402" s="125"/>
      <c r="R402" s="125"/>
      <c r="S402" s="125"/>
      <c r="T402" s="124"/>
      <c r="U402" s="124"/>
      <c r="V402" s="124"/>
      <c r="W402" s="124"/>
      <c r="X402" s="124"/>
    </row>
    <row r="403" spans="1:24">
      <c r="A403" s="124"/>
      <c r="B403" s="124"/>
      <c r="C403" s="124"/>
      <c r="D403" s="124"/>
      <c r="E403" s="124"/>
      <c r="F403" s="125"/>
      <c r="G403" s="125"/>
      <c r="H403" s="125"/>
      <c r="I403" s="125"/>
      <c r="J403" s="125"/>
      <c r="K403" s="125"/>
      <c r="L403" s="125"/>
      <c r="M403" s="125"/>
      <c r="N403" s="125"/>
      <c r="O403" s="125"/>
      <c r="P403" s="125"/>
      <c r="Q403" s="125"/>
      <c r="R403" s="125"/>
      <c r="S403" s="125"/>
      <c r="T403" s="124"/>
      <c r="U403" s="124"/>
      <c r="V403" s="124"/>
      <c r="W403" s="124"/>
      <c r="X403" s="124"/>
    </row>
    <row r="404" spans="1:24">
      <c r="A404" s="124"/>
      <c r="B404" s="124"/>
      <c r="C404" s="124"/>
      <c r="D404" s="124"/>
      <c r="E404" s="124"/>
      <c r="F404" s="125"/>
      <c r="G404" s="125"/>
      <c r="H404" s="125"/>
      <c r="I404" s="125"/>
      <c r="J404" s="125"/>
      <c r="K404" s="125"/>
      <c r="L404" s="125"/>
      <c r="M404" s="125"/>
      <c r="N404" s="125"/>
      <c r="O404" s="125"/>
      <c r="P404" s="125"/>
      <c r="Q404" s="125"/>
      <c r="R404" s="125"/>
      <c r="S404" s="125"/>
      <c r="T404" s="124"/>
      <c r="U404" s="124"/>
      <c r="V404" s="124"/>
      <c r="W404" s="124"/>
      <c r="X404" s="124"/>
    </row>
    <row r="405" spans="1:24">
      <c r="A405" s="124"/>
      <c r="B405" s="124"/>
      <c r="C405" s="124"/>
      <c r="D405" s="124"/>
      <c r="E405" s="124"/>
      <c r="F405" s="125"/>
      <c r="G405" s="125"/>
      <c r="H405" s="125"/>
      <c r="I405" s="125"/>
      <c r="J405" s="125"/>
      <c r="K405" s="125"/>
      <c r="L405" s="125"/>
      <c r="M405" s="125"/>
      <c r="N405" s="125"/>
      <c r="O405" s="125"/>
      <c r="P405" s="125"/>
      <c r="Q405" s="125"/>
      <c r="R405" s="125"/>
      <c r="S405" s="125"/>
      <c r="T405" s="124"/>
      <c r="U405" s="124"/>
      <c r="V405" s="124"/>
      <c r="W405" s="124"/>
      <c r="X405" s="124"/>
    </row>
    <row r="406" spans="1:24">
      <c r="A406" s="124"/>
      <c r="B406" s="124"/>
      <c r="C406" s="124"/>
      <c r="D406" s="124"/>
      <c r="E406" s="124"/>
      <c r="F406" s="125"/>
      <c r="G406" s="125"/>
      <c r="H406" s="125"/>
      <c r="I406" s="125"/>
      <c r="J406" s="125"/>
      <c r="K406" s="125"/>
      <c r="L406" s="125"/>
      <c r="M406" s="125"/>
      <c r="N406" s="125"/>
      <c r="O406" s="125"/>
      <c r="P406" s="125"/>
      <c r="Q406" s="125"/>
      <c r="R406" s="125"/>
      <c r="S406" s="125"/>
      <c r="T406" s="124"/>
      <c r="U406" s="124"/>
      <c r="V406" s="124"/>
      <c r="W406" s="124"/>
      <c r="X406" s="124"/>
    </row>
    <row r="407" spans="1:24">
      <c r="A407" s="124"/>
      <c r="B407" s="124"/>
      <c r="C407" s="124"/>
      <c r="D407" s="124"/>
      <c r="E407" s="124"/>
      <c r="F407" s="125"/>
      <c r="G407" s="125"/>
      <c r="H407" s="125"/>
      <c r="I407" s="125"/>
      <c r="J407" s="125"/>
      <c r="K407" s="125"/>
      <c r="L407" s="125"/>
      <c r="M407" s="125"/>
      <c r="N407" s="125"/>
      <c r="O407" s="125"/>
      <c r="P407" s="125"/>
      <c r="Q407" s="125"/>
      <c r="R407" s="125"/>
      <c r="S407" s="125"/>
      <c r="T407" s="124"/>
      <c r="U407" s="124"/>
      <c r="V407" s="124"/>
      <c r="W407" s="124"/>
      <c r="X407" s="124"/>
    </row>
    <row r="408" spans="1:24">
      <c r="A408" s="124"/>
      <c r="B408" s="124"/>
      <c r="C408" s="124"/>
      <c r="D408" s="124"/>
      <c r="E408" s="124"/>
      <c r="F408" s="125"/>
      <c r="G408" s="125"/>
      <c r="H408" s="125"/>
      <c r="I408" s="125"/>
      <c r="J408" s="125"/>
      <c r="K408" s="125"/>
      <c r="L408" s="125"/>
      <c r="M408" s="125"/>
      <c r="N408" s="125"/>
      <c r="O408" s="125"/>
      <c r="P408" s="125"/>
      <c r="Q408" s="125"/>
      <c r="R408" s="125"/>
      <c r="S408" s="125"/>
      <c r="T408" s="124"/>
      <c r="U408" s="124"/>
      <c r="V408" s="124"/>
      <c r="W408" s="124"/>
      <c r="X408" s="124"/>
    </row>
    <row r="409" spans="1:24">
      <c r="A409" s="124"/>
      <c r="B409" s="124"/>
      <c r="C409" s="124"/>
      <c r="D409" s="124"/>
      <c r="E409" s="124"/>
      <c r="F409" s="125"/>
      <c r="G409" s="125"/>
      <c r="H409" s="125"/>
      <c r="I409" s="125"/>
      <c r="J409" s="125"/>
      <c r="K409" s="125"/>
      <c r="L409" s="125"/>
      <c r="M409" s="125"/>
      <c r="N409" s="125"/>
      <c r="O409" s="125"/>
      <c r="P409" s="125"/>
      <c r="Q409" s="125"/>
      <c r="R409" s="125"/>
      <c r="S409" s="125"/>
      <c r="T409" s="124"/>
      <c r="U409" s="124"/>
      <c r="V409" s="124"/>
      <c r="W409" s="124"/>
      <c r="X409" s="124"/>
    </row>
    <row r="410" spans="1:24">
      <c r="A410" s="124"/>
      <c r="B410" s="124"/>
      <c r="C410" s="124"/>
      <c r="D410" s="124"/>
      <c r="E410" s="124"/>
      <c r="F410" s="125"/>
      <c r="G410" s="125"/>
      <c r="H410" s="125"/>
      <c r="I410" s="125"/>
      <c r="J410" s="125"/>
      <c r="K410" s="125"/>
      <c r="L410" s="125"/>
      <c r="M410" s="125"/>
      <c r="N410" s="125"/>
      <c r="O410" s="125"/>
      <c r="P410" s="125"/>
      <c r="Q410" s="125"/>
      <c r="R410" s="125"/>
      <c r="S410" s="125"/>
      <c r="T410" s="124"/>
      <c r="U410" s="124"/>
      <c r="V410" s="124"/>
      <c r="W410" s="124"/>
      <c r="X410" s="124"/>
    </row>
    <row r="411" spans="1:24">
      <c r="A411" s="124"/>
      <c r="B411" s="124"/>
      <c r="C411" s="124"/>
      <c r="D411" s="124"/>
      <c r="E411" s="124"/>
      <c r="F411" s="125"/>
      <c r="G411" s="125"/>
      <c r="H411" s="125"/>
      <c r="I411" s="125"/>
      <c r="J411" s="125"/>
      <c r="K411" s="125"/>
      <c r="L411" s="125"/>
      <c r="M411" s="125"/>
      <c r="N411" s="125"/>
      <c r="O411" s="125"/>
      <c r="P411" s="125"/>
      <c r="Q411" s="125"/>
      <c r="R411" s="125"/>
      <c r="S411" s="125"/>
      <c r="T411" s="124"/>
      <c r="U411" s="124"/>
      <c r="V411" s="124"/>
      <c r="W411" s="124"/>
      <c r="X411" s="124"/>
    </row>
    <row r="412" spans="1:24">
      <c r="A412" s="124"/>
      <c r="B412" s="124"/>
      <c r="C412" s="124"/>
      <c r="D412" s="124"/>
      <c r="E412" s="124"/>
      <c r="F412" s="125"/>
      <c r="G412" s="125"/>
      <c r="H412" s="125"/>
      <c r="I412" s="125"/>
      <c r="J412" s="125"/>
      <c r="K412" s="125"/>
      <c r="L412" s="125"/>
      <c r="M412" s="125"/>
      <c r="N412" s="125"/>
      <c r="O412" s="125"/>
      <c r="P412" s="125"/>
      <c r="Q412" s="125"/>
      <c r="R412" s="125"/>
      <c r="S412" s="125"/>
      <c r="T412" s="124"/>
      <c r="U412" s="124"/>
      <c r="V412" s="124"/>
      <c r="W412" s="124"/>
      <c r="X412" s="124"/>
    </row>
    <row r="413" spans="1:24">
      <c r="A413" s="124"/>
      <c r="B413" s="124"/>
      <c r="C413" s="124"/>
      <c r="D413" s="124"/>
      <c r="E413" s="124"/>
      <c r="F413" s="125"/>
      <c r="G413" s="125"/>
      <c r="H413" s="125"/>
      <c r="I413" s="125"/>
      <c r="J413" s="125"/>
      <c r="K413" s="125"/>
      <c r="L413" s="125"/>
      <c r="M413" s="125"/>
      <c r="N413" s="125"/>
      <c r="O413" s="125"/>
      <c r="P413" s="125"/>
      <c r="Q413" s="125"/>
      <c r="R413" s="125"/>
      <c r="S413" s="125"/>
      <c r="T413" s="124"/>
      <c r="U413" s="124"/>
      <c r="V413" s="124"/>
      <c r="W413" s="124"/>
      <c r="X413" s="124"/>
    </row>
    <row r="414" spans="1:24">
      <c r="A414" s="124"/>
      <c r="B414" s="124"/>
      <c r="C414" s="124"/>
      <c r="D414" s="124"/>
      <c r="E414" s="124"/>
      <c r="F414" s="125"/>
      <c r="G414" s="125"/>
      <c r="H414" s="125"/>
      <c r="I414" s="125"/>
      <c r="J414" s="125"/>
      <c r="K414" s="125"/>
      <c r="L414" s="125"/>
      <c r="M414" s="125"/>
      <c r="N414" s="125"/>
      <c r="O414" s="125"/>
      <c r="P414" s="125"/>
      <c r="Q414" s="125"/>
      <c r="R414" s="125"/>
      <c r="S414" s="125"/>
      <c r="T414" s="124"/>
      <c r="U414" s="124"/>
      <c r="V414" s="124"/>
      <c r="W414" s="124"/>
      <c r="X414" s="124"/>
    </row>
    <row r="415" spans="1:24">
      <c r="A415" s="124"/>
      <c r="B415" s="124"/>
      <c r="C415" s="124"/>
      <c r="D415" s="124"/>
      <c r="E415" s="124"/>
      <c r="F415" s="125"/>
      <c r="G415" s="125"/>
      <c r="H415" s="125"/>
      <c r="I415" s="125"/>
      <c r="J415" s="125"/>
      <c r="K415" s="125"/>
      <c r="L415" s="125"/>
      <c r="M415" s="125"/>
      <c r="N415" s="125"/>
      <c r="O415" s="125"/>
      <c r="P415" s="125"/>
      <c r="Q415" s="125"/>
      <c r="R415" s="125"/>
      <c r="S415" s="125"/>
      <c r="T415" s="124"/>
      <c r="U415" s="124"/>
      <c r="V415" s="124"/>
      <c r="W415" s="124"/>
      <c r="X415" s="124"/>
    </row>
    <row r="416" spans="1:24">
      <c r="A416" s="124"/>
      <c r="B416" s="124"/>
      <c r="C416" s="124"/>
      <c r="D416" s="124"/>
      <c r="E416" s="124"/>
      <c r="F416" s="125"/>
      <c r="G416" s="125"/>
      <c r="H416" s="125"/>
      <c r="I416" s="125"/>
      <c r="J416" s="125"/>
      <c r="K416" s="125"/>
      <c r="L416" s="125"/>
      <c r="M416" s="125"/>
      <c r="N416" s="125"/>
      <c r="O416" s="125"/>
      <c r="P416" s="125"/>
      <c r="Q416" s="125"/>
      <c r="R416" s="125"/>
      <c r="S416" s="125"/>
      <c r="T416" s="124"/>
      <c r="U416" s="124"/>
      <c r="V416" s="124"/>
      <c r="W416" s="124"/>
      <c r="X416" s="124"/>
    </row>
    <row r="417" spans="1:24">
      <c r="A417" s="124"/>
      <c r="B417" s="124"/>
      <c r="C417" s="124"/>
      <c r="D417" s="124"/>
      <c r="E417" s="124"/>
      <c r="F417" s="125"/>
      <c r="G417" s="125"/>
      <c r="H417" s="125"/>
      <c r="I417" s="125"/>
      <c r="J417" s="125"/>
      <c r="K417" s="125"/>
      <c r="L417" s="125"/>
      <c r="M417" s="125"/>
      <c r="N417" s="125"/>
      <c r="O417" s="125"/>
      <c r="P417" s="125"/>
      <c r="Q417" s="125"/>
      <c r="R417" s="125"/>
      <c r="S417" s="125"/>
      <c r="T417" s="124"/>
      <c r="U417" s="124"/>
      <c r="V417" s="124"/>
      <c r="W417" s="124"/>
      <c r="X417" s="124"/>
    </row>
    <row r="418" spans="1:24">
      <c r="A418" s="124"/>
      <c r="B418" s="124"/>
      <c r="C418" s="124"/>
      <c r="D418" s="124"/>
      <c r="E418" s="124"/>
      <c r="F418" s="125"/>
      <c r="G418" s="125"/>
      <c r="H418" s="125"/>
      <c r="I418" s="125"/>
      <c r="J418" s="125"/>
      <c r="K418" s="125"/>
      <c r="L418" s="125"/>
      <c r="M418" s="125"/>
      <c r="N418" s="125"/>
      <c r="O418" s="125"/>
      <c r="P418" s="125"/>
      <c r="Q418" s="125"/>
      <c r="R418" s="125"/>
      <c r="S418" s="125"/>
      <c r="T418" s="124"/>
      <c r="U418" s="124"/>
      <c r="V418" s="124"/>
      <c r="W418" s="124"/>
      <c r="X418" s="124"/>
    </row>
    <row r="419" spans="1:24">
      <c r="A419" s="124"/>
      <c r="B419" s="124"/>
      <c r="C419" s="124"/>
      <c r="D419" s="124"/>
      <c r="E419" s="124"/>
      <c r="F419" s="125"/>
      <c r="G419" s="125"/>
      <c r="H419" s="125"/>
      <c r="I419" s="125"/>
      <c r="J419" s="125"/>
      <c r="K419" s="125"/>
      <c r="L419" s="125"/>
      <c r="M419" s="125"/>
      <c r="N419" s="125"/>
      <c r="O419" s="125"/>
      <c r="P419" s="125"/>
      <c r="Q419" s="125"/>
      <c r="R419" s="125"/>
      <c r="S419" s="125"/>
      <c r="T419" s="124"/>
      <c r="U419" s="124"/>
      <c r="V419" s="124"/>
      <c r="W419" s="124"/>
      <c r="X419" s="124"/>
    </row>
    <row r="420" spans="1:24">
      <c r="A420" s="124"/>
      <c r="B420" s="124"/>
      <c r="C420" s="124"/>
      <c r="D420" s="124"/>
      <c r="E420" s="124"/>
      <c r="F420" s="125"/>
      <c r="G420" s="125"/>
      <c r="H420" s="125"/>
      <c r="I420" s="125"/>
      <c r="J420" s="125"/>
      <c r="K420" s="125"/>
      <c r="L420" s="125"/>
      <c r="M420" s="125"/>
      <c r="N420" s="125"/>
      <c r="O420" s="125"/>
      <c r="P420" s="125"/>
      <c r="Q420" s="125"/>
      <c r="R420" s="125"/>
      <c r="S420" s="125"/>
      <c r="T420" s="124"/>
      <c r="U420" s="124"/>
      <c r="V420" s="124"/>
      <c r="W420" s="124"/>
      <c r="X420" s="124"/>
    </row>
    <row r="421" spans="1:24">
      <c r="A421" s="124"/>
      <c r="B421" s="124"/>
      <c r="C421" s="124"/>
      <c r="D421" s="124"/>
      <c r="E421" s="124"/>
      <c r="F421" s="125"/>
      <c r="G421" s="125"/>
      <c r="H421" s="125"/>
      <c r="I421" s="125"/>
      <c r="J421" s="125"/>
      <c r="K421" s="125"/>
      <c r="L421" s="125"/>
      <c r="M421" s="125"/>
      <c r="N421" s="125"/>
      <c r="O421" s="125"/>
      <c r="P421" s="125"/>
      <c r="Q421" s="125"/>
      <c r="R421" s="125"/>
      <c r="S421" s="125"/>
      <c r="T421" s="124"/>
      <c r="U421" s="124"/>
      <c r="V421" s="124"/>
      <c r="W421" s="124"/>
      <c r="X421" s="124"/>
    </row>
    <row r="422" spans="1:24">
      <c r="A422" s="124"/>
      <c r="B422" s="124"/>
      <c r="C422" s="124"/>
      <c r="D422" s="124"/>
      <c r="E422" s="124"/>
      <c r="F422" s="125"/>
      <c r="G422" s="125"/>
      <c r="H422" s="125"/>
      <c r="I422" s="125"/>
      <c r="J422" s="125"/>
      <c r="K422" s="125"/>
      <c r="L422" s="125"/>
      <c r="M422" s="125"/>
      <c r="N422" s="125"/>
      <c r="O422" s="125"/>
      <c r="P422" s="125"/>
      <c r="Q422" s="125"/>
      <c r="R422" s="125"/>
      <c r="S422" s="125"/>
      <c r="T422" s="124"/>
      <c r="U422" s="124"/>
      <c r="V422" s="124"/>
      <c r="W422" s="124"/>
      <c r="X422" s="124"/>
    </row>
    <row r="423" spans="1:24">
      <c r="A423" s="124"/>
      <c r="B423" s="124"/>
      <c r="C423" s="124"/>
      <c r="D423" s="124"/>
      <c r="E423" s="124"/>
      <c r="F423" s="125"/>
      <c r="G423" s="125"/>
      <c r="H423" s="125"/>
      <c r="I423" s="125"/>
      <c r="J423" s="125"/>
      <c r="K423" s="125"/>
      <c r="L423" s="125"/>
      <c r="M423" s="125"/>
      <c r="N423" s="125"/>
      <c r="O423" s="125"/>
      <c r="P423" s="125"/>
      <c r="Q423" s="125"/>
      <c r="R423" s="125"/>
      <c r="S423" s="125"/>
      <c r="T423" s="124"/>
      <c r="U423" s="124"/>
      <c r="V423" s="124"/>
      <c r="W423" s="124"/>
      <c r="X423" s="124"/>
    </row>
    <row r="424" spans="1:24">
      <c r="A424" s="124"/>
      <c r="B424" s="124"/>
      <c r="C424" s="124"/>
      <c r="D424" s="124"/>
      <c r="E424" s="124"/>
      <c r="F424" s="125"/>
      <c r="G424" s="125"/>
      <c r="H424" s="125"/>
      <c r="I424" s="125"/>
      <c r="J424" s="125"/>
      <c r="K424" s="125"/>
      <c r="L424" s="125"/>
      <c r="M424" s="125"/>
      <c r="N424" s="125"/>
      <c r="O424" s="125"/>
      <c r="P424" s="125"/>
      <c r="Q424" s="125"/>
      <c r="R424" s="125"/>
      <c r="S424" s="125"/>
      <c r="T424" s="124"/>
      <c r="U424" s="124"/>
      <c r="V424" s="124"/>
      <c r="W424" s="124"/>
      <c r="X424" s="124"/>
    </row>
    <row r="425" spans="1:24">
      <c r="A425" s="124"/>
      <c r="B425" s="124"/>
      <c r="C425" s="124"/>
      <c r="D425" s="124"/>
      <c r="E425" s="124"/>
      <c r="F425" s="125"/>
      <c r="G425" s="125"/>
      <c r="H425" s="125"/>
      <c r="I425" s="125"/>
      <c r="J425" s="125"/>
      <c r="K425" s="125"/>
      <c r="L425" s="125"/>
      <c r="M425" s="125"/>
      <c r="N425" s="125"/>
      <c r="O425" s="125"/>
      <c r="P425" s="125"/>
      <c r="Q425" s="125"/>
      <c r="R425" s="125"/>
      <c r="S425" s="125"/>
      <c r="T425" s="124"/>
      <c r="U425" s="124"/>
      <c r="V425" s="124"/>
      <c r="W425" s="124"/>
      <c r="X425" s="124"/>
    </row>
    <row r="426" spans="1:24">
      <c r="A426" s="124"/>
      <c r="B426" s="124"/>
      <c r="C426" s="124"/>
      <c r="D426" s="124"/>
      <c r="E426" s="124"/>
      <c r="F426" s="125"/>
      <c r="G426" s="125"/>
      <c r="H426" s="125"/>
      <c r="I426" s="125"/>
      <c r="J426" s="125"/>
      <c r="K426" s="125"/>
      <c r="L426" s="125"/>
      <c r="M426" s="125"/>
      <c r="N426" s="125"/>
      <c r="O426" s="125"/>
      <c r="P426" s="125"/>
      <c r="Q426" s="125"/>
      <c r="R426" s="125"/>
      <c r="S426" s="125"/>
      <c r="T426" s="124"/>
      <c r="U426" s="124"/>
      <c r="V426" s="124"/>
      <c r="W426" s="124"/>
      <c r="X426" s="124"/>
    </row>
    <row r="427" spans="1:24">
      <c r="A427" s="124"/>
      <c r="B427" s="124"/>
      <c r="C427" s="124"/>
      <c r="D427" s="124"/>
      <c r="E427" s="124"/>
      <c r="F427" s="125"/>
      <c r="G427" s="125"/>
      <c r="H427" s="125"/>
      <c r="I427" s="125"/>
      <c r="J427" s="125"/>
      <c r="K427" s="125"/>
      <c r="L427" s="125"/>
      <c r="M427" s="125"/>
      <c r="N427" s="125"/>
      <c r="O427" s="125"/>
      <c r="P427" s="125"/>
      <c r="Q427" s="125"/>
      <c r="R427" s="125"/>
      <c r="S427" s="125"/>
      <c r="T427" s="124"/>
      <c r="U427" s="124"/>
      <c r="V427" s="124"/>
      <c r="W427" s="124"/>
      <c r="X427" s="124"/>
    </row>
    <row r="428" spans="1:24">
      <c r="A428" s="124"/>
      <c r="B428" s="124"/>
      <c r="C428" s="124"/>
      <c r="D428" s="124"/>
      <c r="E428" s="124"/>
      <c r="F428" s="125"/>
      <c r="G428" s="125"/>
      <c r="H428" s="125"/>
      <c r="I428" s="125"/>
      <c r="J428" s="125"/>
      <c r="K428" s="125"/>
      <c r="L428" s="125"/>
      <c r="M428" s="125"/>
      <c r="N428" s="125"/>
      <c r="O428" s="125"/>
      <c r="P428" s="125"/>
      <c r="Q428" s="125"/>
      <c r="R428" s="125"/>
      <c r="S428" s="125"/>
      <c r="T428" s="124"/>
      <c r="U428" s="124"/>
      <c r="V428" s="124"/>
      <c r="W428" s="124"/>
      <c r="X428" s="124"/>
    </row>
    <row r="429" spans="1:24">
      <c r="A429" s="124"/>
      <c r="B429" s="124"/>
      <c r="C429" s="124"/>
      <c r="D429" s="124"/>
      <c r="E429" s="124"/>
      <c r="F429" s="125"/>
      <c r="G429" s="125"/>
      <c r="H429" s="125"/>
      <c r="I429" s="125"/>
      <c r="J429" s="125"/>
      <c r="K429" s="125"/>
      <c r="L429" s="125"/>
      <c r="M429" s="125"/>
      <c r="N429" s="125"/>
      <c r="O429" s="125"/>
      <c r="P429" s="125"/>
      <c r="Q429" s="125"/>
      <c r="R429" s="125"/>
      <c r="S429" s="125"/>
      <c r="T429" s="124"/>
      <c r="U429" s="124"/>
      <c r="V429" s="124"/>
      <c r="W429" s="124"/>
      <c r="X429" s="124"/>
    </row>
    <row r="430" spans="1:24">
      <c r="A430" s="124"/>
      <c r="B430" s="124"/>
      <c r="C430" s="124"/>
      <c r="D430" s="124"/>
      <c r="E430" s="124"/>
      <c r="F430" s="125"/>
      <c r="G430" s="125"/>
      <c r="H430" s="125"/>
      <c r="I430" s="125"/>
      <c r="J430" s="125"/>
      <c r="K430" s="125"/>
      <c r="L430" s="125"/>
      <c r="M430" s="125"/>
      <c r="N430" s="125"/>
      <c r="O430" s="125"/>
      <c r="P430" s="125"/>
      <c r="Q430" s="125"/>
      <c r="R430" s="125"/>
      <c r="S430" s="125"/>
      <c r="T430" s="124"/>
      <c r="U430" s="124"/>
      <c r="V430" s="124"/>
      <c r="W430" s="124"/>
      <c r="X430" s="124"/>
    </row>
    <row r="431" spans="1:24">
      <c r="A431" s="124"/>
      <c r="B431" s="124"/>
      <c r="C431" s="124"/>
      <c r="D431" s="124"/>
      <c r="E431" s="124"/>
      <c r="F431" s="125"/>
      <c r="G431" s="125"/>
      <c r="H431" s="125"/>
      <c r="I431" s="125"/>
      <c r="J431" s="125"/>
      <c r="K431" s="125"/>
      <c r="L431" s="125"/>
      <c r="M431" s="125"/>
      <c r="N431" s="125"/>
      <c r="O431" s="125"/>
      <c r="P431" s="125"/>
      <c r="Q431" s="125"/>
      <c r="R431" s="125"/>
      <c r="S431" s="125"/>
      <c r="T431" s="124"/>
      <c r="U431" s="124"/>
      <c r="V431" s="124"/>
      <c r="W431" s="124"/>
      <c r="X431" s="124"/>
    </row>
    <row r="432" spans="1:24">
      <c r="A432" s="124"/>
      <c r="B432" s="124"/>
      <c r="C432" s="124"/>
      <c r="D432" s="124"/>
      <c r="E432" s="124"/>
      <c r="F432" s="125"/>
      <c r="G432" s="125"/>
      <c r="H432" s="125"/>
      <c r="I432" s="125"/>
      <c r="J432" s="125"/>
      <c r="K432" s="125"/>
      <c r="L432" s="125"/>
      <c r="M432" s="125"/>
      <c r="N432" s="125"/>
      <c r="O432" s="125"/>
      <c r="P432" s="125"/>
      <c r="Q432" s="125"/>
      <c r="R432" s="125"/>
      <c r="S432" s="125"/>
      <c r="T432" s="124"/>
      <c r="U432" s="124"/>
      <c r="V432" s="124"/>
      <c r="W432" s="124"/>
      <c r="X432" s="124"/>
    </row>
    <row r="433" spans="1:24">
      <c r="A433" s="124"/>
      <c r="B433" s="124"/>
      <c r="C433" s="124"/>
      <c r="D433" s="124"/>
      <c r="E433" s="124"/>
      <c r="F433" s="125"/>
      <c r="G433" s="125"/>
      <c r="H433" s="125"/>
      <c r="I433" s="125"/>
      <c r="J433" s="125"/>
      <c r="K433" s="125"/>
      <c r="L433" s="125"/>
      <c r="M433" s="125"/>
      <c r="N433" s="125"/>
      <c r="O433" s="125"/>
      <c r="P433" s="125"/>
      <c r="Q433" s="125"/>
      <c r="R433" s="125"/>
      <c r="S433" s="125"/>
      <c r="T433" s="124"/>
      <c r="U433" s="124"/>
      <c r="V433" s="124"/>
      <c r="W433" s="124"/>
      <c r="X433" s="124"/>
    </row>
    <row r="434" spans="1:24">
      <c r="A434" s="124"/>
      <c r="B434" s="124"/>
      <c r="C434" s="124"/>
      <c r="D434" s="124"/>
      <c r="E434" s="124"/>
      <c r="F434" s="125"/>
      <c r="G434" s="125"/>
      <c r="H434" s="125"/>
      <c r="I434" s="125"/>
      <c r="J434" s="125"/>
      <c r="K434" s="125"/>
      <c r="L434" s="125"/>
      <c r="M434" s="125"/>
      <c r="N434" s="125"/>
      <c r="O434" s="125"/>
      <c r="P434" s="125"/>
      <c r="Q434" s="125"/>
      <c r="R434" s="125"/>
      <c r="S434" s="125"/>
      <c r="T434" s="124"/>
      <c r="U434" s="124"/>
      <c r="V434" s="124"/>
      <c r="W434" s="124"/>
      <c r="X434" s="124"/>
    </row>
    <row r="435" spans="1:24">
      <c r="A435" s="124"/>
      <c r="B435" s="124"/>
      <c r="C435" s="124"/>
      <c r="D435" s="124"/>
      <c r="E435" s="124"/>
      <c r="F435" s="125"/>
      <c r="G435" s="125"/>
      <c r="H435" s="125"/>
      <c r="I435" s="125"/>
      <c r="J435" s="125"/>
      <c r="K435" s="125"/>
      <c r="L435" s="125"/>
      <c r="M435" s="125"/>
      <c r="N435" s="125"/>
      <c r="O435" s="125"/>
      <c r="P435" s="125"/>
      <c r="Q435" s="125"/>
      <c r="R435" s="125"/>
      <c r="S435" s="125"/>
      <c r="T435" s="124"/>
      <c r="U435" s="124"/>
      <c r="V435" s="124"/>
      <c r="W435" s="124"/>
      <c r="X435" s="124"/>
    </row>
    <row r="436" spans="1:24">
      <c r="A436" s="124"/>
      <c r="B436" s="124"/>
      <c r="C436" s="124"/>
      <c r="D436" s="124"/>
      <c r="E436" s="124"/>
      <c r="F436" s="125"/>
      <c r="G436" s="125"/>
      <c r="H436" s="125"/>
      <c r="I436" s="125"/>
      <c r="J436" s="125"/>
      <c r="K436" s="125"/>
      <c r="L436" s="125"/>
      <c r="M436" s="125"/>
      <c r="N436" s="125"/>
      <c r="O436" s="125"/>
      <c r="P436" s="125"/>
      <c r="Q436" s="125"/>
      <c r="R436" s="125"/>
      <c r="S436" s="125"/>
      <c r="T436" s="124"/>
      <c r="U436" s="124"/>
      <c r="V436" s="124"/>
      <c r="W436" s="124"/>
      <c r="X436" s="124"/>
    </row>
    <row r="437" spans="1:24">
      <c r="A437" s="124"/>
      <c r="B437" s="124"/>
      <c r="C437" s="124"/>
      <c r="D437" s="124"/>
      <c r="E437" s="124"/>
      <c r="F437" s="125"/>
      <c r="G437" s="125"/>
      <c r="H437" s="125"/>
      <c r="I437" s="125"/>
      <c r="J437" s="125"/>
      <c r="K437" s="125"/>
      <c r="L437" s="125"/>
      <c r="M437" s="125"/>
      <c r="N437" s="125"/>
      <c r="O437" s="125"/>
      <c r="P437" s="125"/>
      <c r="Q437" s="125"/>
      <c r="R437" s="125"/>
      <c r="S437" s="125"/>
      <c r="T437" s="124"/>
      <c r="U437" s="124"/>
      <c r="V437" s="124"/>
      <c r="W437" s="124"/>
      <c r="X437" s="124"/>
    </row>
    <row r="438" spans="1:24">
      <c r="A438" s="124"/>
      <c r="B438" s="124"/>
      <c r="C438" s="124"/>
      <c r="D438" s="124"/>
      <c r="E438" s="124"/>
      <c r="F438" s="125"/>
      <c r="G438" s="125"/>
      <c r="H438" s="125"/>
      <c r="I438" s="125"/>
      <c r="J438" s="125"/>
      <c r="K438" s="125"/>
      <c r="L438" s="125"/>
      <c r="M438" s="125"/>
      <c r="N438" s="125"/>
      <c r="O438" s="125"/>
      <c r="P438" s="125"/>
      <c r="Q438" s="125"/>
      <c r="R438" s="125"/>
      <c r="S438" s="125"/>
      <c r="T438" s="124"/>
      <c r="U438" s="124"/>
      <c r="V438" s="124"/>
      <c r="W438" s="124"/>
      <c r="X438" s="124"/>
    </row>
    <row r="439" spans="1:24">
      <c r="A439" s="124"/>
      <c r="B439" s="124"/>
      <c r="C439" s="124"/>
      <c r="D439" s="124"/>
      <c r="E439" s="124"/>
      <c r="F439" s="125"/>
      <c r="G439" s="125"/>
      <c r="H439" s="125"/>
      <c r="I439" s="125"/>
      <c r="J439" s="125"/>
      <c r="K439" s="125"/>
      <c r="L439" s="125"/>
      <c r="M439" s="125"/>
      <c r="N439" s="125"/>
      <c r="O439" s="125"/>
      <c r="P439" s="125"/>
      <c r="Q439" s="125"/>
      <c r="R439" s="125"/>
      <c r="S439" s="125"/>
      <c r="T439" s="124"/>
      <c r="U439" s="124"/>
      <c r="V439" s="124"/>
      <c r="W439" s="124"/>
      <c r="X439" s="124"/>
    </row>
    <row r="440" spans="1:24">
      <c r="A440" s="124"/>
      <c r="B440" s="124"/>
      <c r="C440" s="124"/>
      <c r="D440" s="124"/>
      <c r="E440" s="124"/>
      <c r="F440" s="125"/>
      <c r="G440" s="125"/>
      <c r="H440" s="125"/>
      <c r="I440" s="125"/>
      <c r="J440" s="125"/>
      <c r="K440" s="125"/>
      <c r="L440" s="125"/>
      <c r="M440" s="125"/>
      <c r="N440" s="125"/>
      <c r="O440" s="125"/>
      <c r="P440" s="125"/>
      <c r="Q440" s="125"/>
      <c r="R440" s="125"/>
      <c r="S440" s="125"/>
      <c r="T440" s="124"/>
      <c r="U440" s="124"/>
      <c r="V440" s="124"/>
      <c r="W440" s="124"/>
      <c r="X440" s="124"/>
    </row>
    <row r="441" spans="1:24">
      <c r="A441" s="124"/>
      <c r="B441" s="124"/>
      <c r="C441" s="124"/>
      <c r="D441" s="124"/>
      <c r="E441" s="124"/>
      <c r="F441" s="125"/>
      <c r="G441" s="125"/>
      <c r="H441" s="125"/>
      <c r="I441" s="125"/>
      <c r="J441" s="125"/>
      <c r="K441" s="125"/>
      <c r="L441" s="125"/>
      <c r="M441" s="125"/>
      <c r="N441" s="125"/>
      <c r="O441" s="125"/>
      <c r="P441" s="125"/>
      <c r="Q441" s="125"/>
      <c r="R441" s="125"/>
      <c r="S441" s="125"/>
      <c r="T441" s="124"/>
      <c r="U441" s="124"/>
      <c r="V441" s="124"/>
      <c r="W441" s="124"/>
      <c r="X441" s="124"/>
    </row>
    <row r="442" spans="1:24">
      <c r="A442" s="124"/>
      <c r="B442" s="124"/>
      <c r="C442" s="124"/>
      <c r="D442" s="124"/>
      <c r="E442" s="124"/>
      <c r="F442" s="125"/>
      <c r="G442" s="125"/>
      <c r="H442" s="125"/>
      <c r="I442" s="125"/>
      <c r="J442" s="125"/>
      <c r="K442" s="125"/>
      <c r="L442" s="125"/>
      <c r="M442" s="125"/>
      <c r="N442" s="125"/>
      <c r="O442" s="125"/>
      <c r="P442" s="125"/>
      <c r="Q442" s="125"/>
      <c r="R442" s="125"/>
      <c r="S442" s="125"/>
      <c r="T442" s="124"/>
      <c r="U442" s="124"/>
      <c r="V442" s="124"/>
      <c r="W442" s="124"/>
      <c r="X442" s="124"/>
    </row>
    <row r="443" spans="1:24">
      <c r="A443" s="124"/>
      <c r="B443" s="124"/>
      <c r="C443" s="124"/>
      <c r="D443" s="124"/>
      <c r="E443" s="124"/>
      <c r="F443" s="125"/>
      <c r="G443" s="125"/>
      <c r="H443" s="125"/>
      <c r="I443" s="125"/>
      <c r="J443" s="125"/>
      <c r="K443" s="125"/>
      <c r="L443" s="125"/>
      <c r="M443" s="125"/>
      <c r="N443" s="125"/>
      <c r="O443" s="125"/>
      <c r="P443" s="125"/>
      <c r="Q443" s="125"/>
      <c r="R443" s="125"/>
      <c r="S443" s="125"/>
      <c r="T443" s="124"/>
      <c r="U443" s="124"/>
      <c r="V443" s="124"/>
      <c r="W443" s="124"/>
      <c r="X443" s="124"/>
    </row>
    <row r="444" spans="1:24">
      <c r="A444" s="124"/>
      <c r="B444" s="124"/>
      <c r="C444" s="124"/>
      <c r="D444" s="124"/>
      <c r="E444" s="124"/>
      <c r="F444" s="125"/>
      <c r="G444" s="125"/>
      <c r="H444" s="125"/>
      <c r="I444" s="125"/>
      <c r="J444" s="125"/>
      <c r="K444" s="125"/>
      <c r="L444" s="125"/>
      <c r="M444" s="125"/>
      <c r="N444" s="125"/>
      <c r="O444" s="125"/>
      <c r="P444" s="125"/>
      <c r="Q444" s="125"/>
      <c r="R444" s="125"/>
      <c r="S444" s="125"/>
      <c r="T444" s="124"/>
      <c r="U444" s="124"/>
      <c r="V444" s="124"/>
      <c r="W444" s="124"/>
      <c r="X444" s="124"/>
    </row>
    <row r="445" spans="1:24">
      <c r="A445" s="124"/>
      <c r="B445" s="124"/>
      <c r="C445" s="124"/>
      <c r="D445" s="124"/>
      <c r="E445" s="124"/>
      <c r="F445" s="125"/>
      <c r="G445" s="125"/>
      <c r="H445" s="125"/>
      <c r="I445" s="125"/>
      <c r="J445" s="125"/>
      <c r="K445" s="125"/>
      <c r="L445" s="125"/>
      <c r="M445" s="125"/>
      <c r="N445" s="125"/>
      <c r="O445" s="125"/>
      <c r="P445" s="125"/>
      <c r="Q445" s="125"/>
      <c r="R445" s="125"/>
      <c r="S445" s="125"/>
      <c r="T445" s="124"/>
      <c r="U445" s="124"/>
      <c r="V445" s="124"/>
      <c r="W445" s="124"/>
      <c r="X445" s="124"/>
    </row>
    <row r="446" spans="1:24">
      <c r="A446" s="124"/>
      <c r="B446" s="124"/>
      <c r="C446" s="124"/>
      <c r="D446" s="124"/>
      <c r="E446" s="124"/>
      <c r="F446" s="125"/>
      <c r="G446" s="125"/>
      <c r="H446" s="125"/>
      <c r="I446" s="125"/>
      <c r="J446" s="125"/>
      <c r="K446" s="125"/>
      <c r="L446" s="125"/>
      <c r="M446" s="125"/>
      <c r="N446" s="125"/>
      <c r="O446" s="125"/>
      <c r="P446" s="125"/>
      <c r="Q446" s="125"/>
      <c r="R446" s="125"/>
      <c r="S446" s="125"/>
      <c r="T446" s="124"/>
      <c r="U446" s="124"/>
      <c r="V446" s="124"/>
      <c r="W446" s="124"/>
      <c r="X446" s="124"/>
    </row>
    <row r="447" spans="1:24">
      <c r="A447" s="124"/>
      <c r="B447" s="124"/>
      <c r="C447" s="124"/>
      <c r="D447" s="124"/>
      <c r="E447" s="124"/>
      <c r="F447" s="125"/>
      <c r="G447" s="125"/>
      <c r="H447" s="125"/>
      <c r="I447" s="125"/>
      <c r="J447" s="125"/>
      <c r="K447" s="125"/>
      <c r="L447" s="125"/>
      <c r="M447" s="125"/>
      <c r="N447" s="125"/>
      <c r="O447" s="125"/>
      <c r="P447" s="125"/>
      <c r="Q447" s="125"/>
      <c r="R447" s="125"/>
      <c r="S447" s="125"/>
      <c r="T447" s="124"/>
      <c r="U447" s="124"/>
      <c r="V447" s="124"/>
      <c r="W447" s="124"/>
      <c r="X447" s="124"/>
    </row>
    <row r="448" spans="1:24">
      <c r="A448" s="124"/>
      <c r="B448" s="124"/>
      <c r="C448" s="124"/>
      <c r="D448" s="124"/>
      <c r="E448" s="124"/>
      <c r="F448" s="125"/>
      <c r="G448" s="125"/>
      <c r="H448" s="125"/>
      <c r="I448" s="125"/>
      <c r="J448" s="125"/>
      <c r="K448" s="125"/>
      <c r="L448" s="125"/>
      <c r="M448" s="125"/>
      <c r="N448" s="125"/>
      <c r="O448" s="125"/>
      <c r="P448" s="125"/>
      <c r="Q448" s="125"/>
      <c r="R448" s="125"/>
      <c r="S448" s="125"/>
      <c r="T448" s="124"/>
      <c r="U448" s="124"/>
      <c r="V448" s="124"/>
      <c r="W448" s="124"/>
      <c r="X448" s="124"/>
    </row>
    <row r="449" spans="1:24">
      <c r="A449" s="124"/>
      <c r="B449" s="124"/>
      <c r="C449" s="124"/>
      <c r="D449" s="124"/>
      <c r="E449" s="124"/>
      <c r="F449" s="125"/>
      <c r="G449" s="125"/>
      <c r="H449" s="125"/>
      <c r="I449" s="125"/>
      <c r="J449" s="125"/>
      <c r="K449" s="125"/>
      <c r="L449" s="125"/>
      <c r="M449" s="125"/>
      <c r="N449" s="125"/>
      <c r="O449" s="125"/>
      <c r="P449" s="125"/>
      <c r="Q449" s="125"/>
      <c r="R449" s="125"/>
      <c r="S449" s="125"/>
      <c r="T449" s="124"/>
      <c r="U449" s="124"/>
      <c r="V449" s="124"/>
      <c r="W449" s="124"/>
      <c r="X449" s="124"/>
    </row>
    <row r="450" spans="1:24">
      <c r="A450" s="124"/>
      <c r="B450" s="124"/>
      <c r="C450" s="124"/>
      <c r="D450" s="124"/>
      <c r="E450" s="124"/>
      <c r="F450" s="125"/>
      <c r="G450" s="125"/>
      <c r="H450" s="125"/>
      <c r="I450" s="125"/>
      <c r="J450" s="125"/>
      <c r="K450" s="125"/>
      <c r="L450" s="125"/>
      <c r="M450" s="125"/>
      <c r="N450" s="125"/>
      <c r="O450" s="125"/>
      <c r="P450" s="125"/>
      <c r="Q450" s="125"/>
      <c r="R450" s="125"/>
      <c r="S450" s="125"/>
      <c r="T450" s="124"/>
      <c r="U450" s="124"/>
      <c r="V450" s="124"/>
      <c r="W450" s="124"/>
      <c r="X450" s="124"/>
    </row>
    <row r="451" spans="1:24">
      <c r="A451" s="124"/>
      <c r="B451" s="124"/>
      <c r="C451" s="124"/>
      <c r="D451" s="124"/>
      <c r="E451" s="124"/>
      <c r="F451" s="125"/>
      <c r="G451" s="125"/>
      <c r="H451" s="125"/>
      <c r="I451" s="125"/>
      <c r="J451" s="125"/>
      <c r="K451" s="125"/>
      <c r="L451" s="125"/>
      <c r="M451" s="125"/>
      <c r="N451" s="125"/>
      <c r="O451" s="125"/>
      <c r="P451" s="125"/>
      <c r="Q451" s="125"/>
      <c r="R451" s="125"/>
      <c r="S451" s="125"/>
      <c r="T451" s="124"/>
      <c r="U451" s="124"/>
      <c r="V451" s="124"/>
      <c r="W451" s="124"/>
      <c r="X451" s="124"/>
    </row>
    <row r="452" spans="1:24">
      <c r="A452" s="124"/>
      <c r="B452" s="124"/>
      <c r="C452" s="124"/>
      <c r="D452" s="124"/>
      <c r="E452" s="124"/>
      <c r="F452" s="125"/>
      <c r="G452" s="125"/>
      <c r="H452" s="125"/>
      <c r="I452" s="125"/>
      <c r="J452" s="125"/>
      <c r="K452" s="125"/>
      <c r="L452" s="125"/>
      <c r="M452" s="125"/>
      <c r="N452" s="125"/>
      <c r="O452" s="125"/>
      <c r="P452" s="125"/>
      <c r="Q452" s="125"/>
      <c r="R452" s="125"/>
      <c r="S452" s="125"/>
      <c r="T452" s="124"/>
      <c r="U452" s="124"/>
      <c r="V452" s="124"/>
      <c r="W452" s="124"/>
      <c r="X452" s="124"/>
    </row>
    <row r="453" spans="1:24">
      <c r="A453" s="124"/>
      <c r="B453" s="124"/>
      <c r="C453" s="124"/>
      <c r="D453" s="124"/>
      <c r="E453" s="124"/>
      <c r="F453" s="125"/>
      <c r="G453" s="125"/>
      <c r="H453" s="125"/>
      <c r="I453" s="125"/>
      <c r="J453" s="125"/>
      <c r="K453" s="125"/>
      <c r="L453" s="125"/>
      <c r="M453" s="125"/>
      <c r="N453" s="125"/>
      <c r="O453" s="125"/>
      <c r="P453" s="125"/>
      <c r="Q453" s="125"/>
      <c r="R453" s="125"/>
      <c r="S453" s="125"/>
      <c r="T453" s="124"/>
      <c r="U453" s="124"/>
      <c r="V453" s="124"/>
      <c r="W453" s="124"/>
      <c r="X453" s="124"/>
    </row>
    <row r="454" spans="1:24">
      <c r="A454" s="124"/>
      <c r="B454" s="124"/>
      <c r="C454" s="124"/>
      <c r="D454" s="124"/>
      <c r="E454" s="124"/>
      <c r="F454" s="125"/>
      <c r="G454" s="125"/>
      <c r="H454" s="125"/>
      <c r="I454" s="125"/>
      <c r="J454" s="125"/>
      <c r="K454" s="125"/>
      <c r="L454" s="125"/>
      <c r="M454" s="125"/>
      <c r="N454" s="125"/>
      <c r="O454" s="125"/>
      <c r="P454" s="125"/>
      <c r="Q454" s="125"/>
      <c r="R454" s="125"/>
      <c r="S454" s="125"/>
      <c r="T454" s="124"/>
      <c r="U454" s="124"/>
      <c r="V454" s="124"/>
      <c r="W454" s="124"/>
      <c r="X454" s="124"/>
    </row>
    <row r="455" spans="1:24">
      <c r="A455" s="124"/>
      <c r="B455" s="124"/>
      <c r="C455" s="124"/>
      <c r="D455" s="124"/>
      <c r="E455" s="124"/>
      <c r="F455" s="125"/>
      <c r="G455" s="125"/>
      <c r="H455" s="125"/>
      <c r="I455" s="125"/>
      <c r="J455" s="125"/>
      <c r="K455" s="125"/>
      <c r="L455" s="125"/>
      <c r="M455" s="125"/>
      <c r="N455" s="125"/>
      <c r="O455" s="125"/>
      <c r="P455" s="125"/>
      <c r="Q455" s="125"/>
      <c r="R455" s="125"/>
      <c r="S455" s="125"/>
      <c r="T455" s="124"/>
      <c r="U455" s="124"/>
      <c r="V455" s="124"/>
      <c r="W455" s="124"/>
      <c r="X455" s="124"/>
    </row>
    <row r="456" spans="1:24">
      <c r="A456" s="124"/>
      <c r="B456" s="124"/>
      <c r="C456" s="124"/>
      <c r="D456" s="124"/>
      <c r="E456" s="124"/>
      <c r="F456" s="125"/>
      <c r="G456" s="125"/>
      <c r="H456" s="125"/>
      <c r="I456" s="125"/>
      <c r="J456" s="125"/>
      <c r="K456" s="125"/>
      <c r="L456" s="125"/>
      <c r="M456" s="125"/>
      <c r="N456" s="125"/>
      <c r="O456" s="125"/>
      <c r="P456" s="125"/>
      <c r="Q456" s="125"/>
      <c r="R456" s="125"/>
      <c r="S456" s="125"/>
      <c r="T456" s="124"/>
      <c r="U456" s="124"/>
      <c r="V456" s="124"/>
      <c r="W456" s="124"/>
      <c r="X456" s="124"/>
    </row>
    <row r="457" spans="1:24">
      <c r="A457" s="124"/>
      <c r="B457" s="124"/>
      <c r="C457" s="124"/>
      <c r="D457" s="124"/>
      <c r="E457" s="124"/>
      <c r="F457" s="125"/>
      <c r="G457" s="125"/>
      <c r="H457" s="125"/>
      <c r="I457" s="125"/>
      <c r="J457" s="125"/>
      <c r="K457" s="125"/>
      <c r="L457" s="125"/>
      <c r="M457" s="125"/>
      <c r="N457" s="125"/>
      <c r="O457" s="125"/>
      <c r="P457" s="125"/>
      <c r="Q457" s="125"/>
      <c r="R457" s="125"/>
      <c r="S457" s="125"/>
      <c r="T457" s="124"/>
      <c r="U457" s="124"/>
      <c r="V457" s="124"/>
      <c r="W457" s="124"/>
      <c r="X457" s="124"/>
    </row>
    <row r="458" spans="1:24">
      <c r="A458" s="124"/>
      <c r="B458" s="124"/>
      <c r="C458" s="124"/>
      <c r="D458" s="124"/>
      <c r="E458" s="124"/>
      <c r="F458" s="125"/>
      <c r="G458" s="125"/>
      <c r="H458" s="125"/>
      <c r="I458" s="125"/>
      <c r="J458" s="125"/>
      <c r="K458" s="125"/>
      <c r="L458" s="125"/>
      <c r="M458" s="125"/>
      <c r="N458" s="125"/>
      <c r="O458" s="125"/>
      <c r="P458" s="125"/>
      <c r="Q458" s="125"/>
      <c r="R458" s="125"/>
      <c r="S458" s="125"/>
      <c r="T458" s="124"/>
      <c r="U458" s="124"/>
      <c r="V458" s="124"/>
      <c r="W458" s="124"/>
      <c r="X458" s="124"/>
    </row>
    <row r="459" spans="1:24">
      <c r="A459" s="124"/>
      <c r="B459" s="124"/>
      <c r="C459" s="124"/>
      <c r="D459" s="124"/>
      <c r="E459" s="124"/>
      <c r="F459" s="125"/>
      <c r="G459" s="125"/>
      <c r="H459" s="125"/>
      <c r="I459" s="125"/>
      <c r="J459" s="125"/>
      <c r="K459" s="125"/>
      <c r="L459" s="125"/>
      <c r="M459" s="125"/>
      <c r="N459" s="125"/>
      <c r="O459" s="125"/>
      <c r="P459" s="125"/>
      <c r="Q459" s="125"/>
      <c r="R459" s="125"/>
      <c r="S459" s="125"/>
      <c r="T459" s="124"/>
      <c r="U459" s="124"/>
      <c r="V459" s="124"/>
      <c r="W459" s="124"/>
      <c r="X459" s="124"/>
    </row>
    <row r="460" spans="1:24">
      <c r="A460" s="124"/>
      <c r="B460" s="124"/>
      <c r="C460" s="124"/>
      <c r="D460" s="124"/>
      <c r="E460" s="124"/>
      <c r="F460" s="125"/>
      <c r="G460" s="125"/>
      <c r="H460" s="125"/>
      <c r="I460" s="125"/>
      <c r="J460" s="125"/>
      <c r="K460" s="125"/>
      <c r="L460" s="125"/>
      <c r="M460" s="125"/>
      <c r="N460" s="125"/>
      <c r="O460" s="125"/>
      <c r="P460" s="125"/>
      <c r="Q460" s="125"/>
      <c r="R460" s="125"/>
      <c r="S460" s="125"/>
      <c r="T460" s="124"/>
      <c r="U460" s="124"/>
      <c r="V460" s="124"/>
      <c r="W460" s="124"/>
      <c r="X460" s="124"/>
    </row>
    <row r="461" spans="1:24">
      <c r="A461" s="124"/>
      <c r="B461" s="124"/>
      <c r="C461" s="124"/>
      <c r="D461" s="124"/>
      <c r="E461" s="124"/>
      <c r="F461" s="125"/>
      <c r="G461" s="125"/>
      <c r="H461" s="125"/>
      <c r="I461" s="125"/>
      <c r="J461" s="125"/>
      <c r="K461" s="125"/>
      <c r="L461" s="125"/>
      <c r="M461" s="125"/>
      <c r="N461" s="125"/>
      <c r="O461" s="125"/>
      <c r="P461" s="125"/>
      <c r="Q461" s="125"/>
      <c r="R461" s="125"/>
      <c r="S461" s="125"/>
      <c r="T461" s="124"/>
      <c r="U461" s="124"/>
      <c r="V461" s="124"/>
      <c r="W461" s="124"/>
      <c r="X461" s="124"/>
    </row>
    <row r="462" spans="1:24">
      <c r="A462" s="124"/>
      <c r="B462" s="124"/>
      <c r="C462" s="124"/>
      <c r="D462" s="124"/>
      <c r="E462" s="124"/>
      <c r="F462" s="125"/>
      <c r="G462" s="125"/>
      <c r="H462" s="125"/>
      <c r="I462" s="125"/>
      <c r="J462" s="125"/>
      <c r="K462" s="125"/>
      <c r="L462" s="125"/>
      <c r="M462" s="125"/>
      <c r="N462" s="125"/>
      <c r="O462" s="125"/>
      <c r="P462" s="125"/>
      <c r="Q462" s="125"/>
      <c r="R462" s="125"/>
      <c r="S462" s="125"/>
      <c r="T462" s="124"/>
      <c r="U462" s="124"/>
      <c r="V462" s="124"/>
      <c r="W462" s="124"/>
      <c r="X462" s="124"/>
    </row>
    <row r="463" spans="1:24">
      <c r="A463" s="124"/>
      <c r="B463" s="124"/>
      <c r="C463" s="124"/>
      <c r="D463" s="124"/>
      <c r="E463" s="124"/>
      <c r="F463" s="125"/>
      <c r="G463" s="125"/>
      <c r="H463" s="125"/>
      <c r="I463" s="125"/>
      <c r="J463" s="125"/>
      <c r="K463" s="125"/>
      <c r="L463" s="125"/>
      <c r="M463" s="125"/>
      <c r="N463" s="125"/>
      <c r="O463" s="125"/>
      <c r="P463" s="125"/>
      <c r="Q463" s="125"/>
      <c r="R463" s="125"/>
      <c r="S463" s="125"/>
      <c r="T463" s="124"/>
      <c r="U463" s="124"/>
      <c r="V463" s="124"/>
      <c r="W463" s="124"/>
      <c r="X463" s="124"/>
    </row>
    <row r="464" spans="1:24">
      <c r="A464" s="124"/>
      <c r="B464" s="124"/>
      <c r="C464" s="124"/>
      <c r="D464" s="124"/>
      <c r="E464" s="124"/>
      <c r="F464" s="125"/>
      <c r="G464" s="125"/>
      <c r="H464" s="125"/>
      <c r="I464" s="125"/>
      <c r="J464" s="125"/>
      <c r="K464" s="125"/>
      <c r="L464" s="125"/>
      <c r="M464" s="125"/>
      <c r="N464" s="125"/>
      <c r="O464" s="125"/>
      <c r="P464" s="125"/>
      <c r="Q464" s="125"/>
      <c r="R464" s="125"/>
      <c r="S464" s="125"/>
      <c r="T464" s="124"/>
      <c r="U464" s="124"/>
      <c r="V464" s="124"/>
      <c r="W464" s="124"/>
      <c r="X464" s="124"/>
    </row>
    <row r="465" spans="1:24">
      <c r="A465" s="124"/>
      <c r="B465" s="124"/>
      <c r="C465" s="124"/>
      <c r="D465" s="124"/>
      <c r="E465" s="124"/>
      <c r="F465" s="125"/>
      <c r="G465" s="125"/>
      <c r="H465" s="125"/>
      <c r="I465" s="125"/>
      <c r="J465" s="125"/>
      <c r="K465" s="125"/>
      <c r="L465" s="125"/>
      <c r="M465" s="125"/>
      <c r="N465" s="125"/>
      <c r="O465" s="125"/>
      <c r="P465" s="125"/>
      <c r="Q465" s="125"/>
      <c r="R465" s="125"/>
      <c r="S465" s="125"/>
      <c r="T465" s="124"/>
      <c r="U465" s="124"/>
      <c r="V465" s="124"/>
      <c r="W465" s="124"/>
      <c r="X465" s="124"/>
    </row>
    <row r="466" spans="1:24">
      <c r="A466" s="124"/>
      <c r="B466" s="124"/>
      <c r="C466" s="124"/>
      <c r="D466" s="124"/>
      <c r="E466" s="124"/>
      <c r="F466" s="125"/>
      <c r="G466" s="125"/>
      <c r="H466" s="125"/>
      <c r="I466" s="125"/>
      <c r="J466" s="125"/>
      <c r="K466" s="125"/>
      <c r="L466" s="125"/>
      <c r="M466" s="125"/>
      <c r="N466" s="125"/>
      <c r="O466" s="125"/>
      <c r="P466" s="125"/>
      <c r="Q466" s="125"/>
      <c r="R466" s="125"/>
      <c r="S466" s="125"/>
      <c r="T466" s="124"/>
      <c r="U466" s="124"/>
      <c r="V466" s="124"/>
      <c r="W466" s="124"/>
      <c r="X466" s="124"/>
    </row>
    <row r="467" spans="1:24">
      <c r="A467" s="124"/>
      <c r="B467" s="124"/>
      <c r="C467" s="124"/>
      <c r="D467" s="124"/>
      <c r="E467" s="124"/>
      <c r="F467" s="125"/>
      <c r="G467" s="125"/>
      <c r="H467" s="125"/>
      <c r="I467" s="125"/>
      <c r="J467" s="125"/>
      <c r="K467" s="125"/>
      <c r="L467" s="125"/>
      <c r="M467" s="125"/>
      <c r="N467" s="125"/>
      <c r="O467" s="125"/>
      <c r="P467" s="125"/>
      <c r="Q467" s="125"/>
      <c r="R467" s="125"/>
      <c r="S467" s="125"/>
      <c r="T467" s="124"/>
      <c r="U467" s="124"/>
      <c r="V467" s="124"/>
      <c r="W467" s="124"/>
      <c r="X467" s="124"/>
    </row>
    <row r="468" spans="1:24">
      <c r="A468" s="124"/>
      <c r="B468" s="124"/>
      <c r="C468" s="124"/>
      <c r="D468" s="124"/>
      <c r="E468" s="124"/>
      <c r="F468" s="125"/>
      <c r="G468" s="125"/>
      <c r="H468" s="125"/>
      <c r="I468" s="125"/>
      <c r="J468" s="125"/>
      <c r="K468" s="125"/>
      <c r="L468" s="125"/>
      <c r="M468" s="125"/>
      <c r="N468" s="125"/>
      <c r="O468" s="125"/>
      <c r="P468" s="125"/>
      <c r="Q468" s="125"/>
      <c r="R468" s="125"/>
      <c r="S468" s="125"/>
      <c r="T468" s="124"/>
      <c r="U468" s="124"/>
      <c r="V468" s="124"/>
      <c r="W468" s="124"/>
      <c r="X468" s="124"/>
    </row>
    <row r="469" spans="1:24">
      <c r="A469" s="124"/>
      <c r="B469" s="124"/>
      <c r="C469" s="124"/>
      <c r="D469" s="124"/>
      <c r="E469" s="124"/>
      <c r="F469" s="125"/>
      <c r="G469" s="125"/>
      <c r="H469" s="125"/>
      <c r="I469" s="125"/>
      <c r="J469" s="125"/>
      <c r="K469" s="125"/>
      <c r="L469" s="125"/>
      <c r="M469" s="125"/>
      <c r="N469" s="125"/>
      <c r="O469" s="125"/>
      <c r="P469" s="125"/>
      <c r="Q469" s="125"/>
      <c r="R469" s="125"/>
      <c r="S469" s="125"/>
      <c r="T469" s="124"/>
      <c r="U469" s="124"/>
      <c r="V469" s="124"/>
      <c r="W469" s="124"/>
      <c r="X469" s="124"/>
    </row>
    <row r="470" spans="1:24">
      <c r="A470" s="124"/>
      <c r="B470" s="124"/>
      <c r="C470" s="124"/>
      <c r="D470" s="124"/>
      <c r="E470" s="124"/>
      <c r="F470" s="125"/>
      <c r="G470" s="125"/>
      <c r="H470" s="125"/>
      <c r="I470" s="125"/>
      <c r="J470" s="125"/>
      <c r="K470" s="125"/>
      <c r="L470" s="125"/>
      <c r="M470" s="125"/>
      <c r="N470" s="125"/>
      <c r="O470" s="125"/>
      <c r="P470" s="125"/>
      <c r="Q470" s="125"/>
      <c r="R470" s="125"/>
      <c r="S470" s="125"/>
      <c r="T470" s="124"/>
      <c r="U470" s="124"/>
      <c r="V470" s="124"/>
      <c r="W470" s="124"/>
      <c r="X470" s="124"/>
    </row>
    <row r="471" spans="1:24">
      <c r="A471" s="124"/>
      <c r="B471" s="124"/>
      <c r="C471" s="124"/>
      <c r="D471" s="124"/>
      <c r="E471" s="124"/>
      <c r="F471" s="125"/>
      <c r="G471" s="125"/>
      <c r="H471" s="125"/>
      <c r="I471" s="125"/>
      <c r="J471" s="125"/>
      <c r="K471" s="125"/>
      <c r="L471" s="125"/>
      <c r="M471" s="125"/>
      <c r="N471" s="125"/>
      <c r="O471" s="125"/>
      <c r="P471" s="125"/>
      <c r="Q471" s="125"/>
      <c r="R471" s="125"/>
      <c r="S471" s="125"/>
      <c r="T471" s="124"/>
      <c r="U471" s="124"/>
      <c r="V471" s="124"/>
      <c r="W471" s="124"/>
      <c r="X471" s="124"/>
    </row>
    <row r="472" spans="1:24">
      <c r="A472" s="124"/>
      <c r="B472" s="124"/>
      <c r="C472" s="124"/>
      <c r="D472" s="124"/>
      <c r="E472" s="124"/>
      <c r="F472" s="125"/>
      <c r="G472" s="125"/>
      <c r="H472" s="125"/>
      <c r="I472" s="125"/>
      <c r="J472" s="125"/>
      <c r="K472" s="125"/>
      <c r="L472" s="125"/>
      <c r="M472" s="125"/>
      <c r="N472" s="125"/>
      <c r="O472" s="125"/>
      <c r="P472" s="125"/>
      <c r="Q472" s="125"/>
      <c r="R472" s="125"/>
      <c r="S472" s="125"/>
      <c r="T472" s="124"/>
      <c r="U472" s="124"/>
      <c r="V472" s="124"/>
      <c r="W472" s="124"/>
      <c r="X472" s="124"/>
    </row>
    <row r="473" spans="1:24">
      <c r="A473" s="124"/>
      <c r="B473" s="124"/>
      <c r="C473" s="124"/>
      <c r="D473" s="124"/>
      <c r="E473" s="124"/>
      <c r="F473" s="125"/>
      <c r="G473" s="125"/>
      <c r="H473" s="125"/>
      <c r="I473" s="125"/>
      <c r="J473" s="125"/>
      <c r="K473" s="125"/>
      <c r="L473" s="125"/>
      <c r="M473" s="125"/>
      <c r="N473" s="125"/>
      <c r="O473" s="125"/>
      <c r="P473" s="125"/>
      <c r="Q473" s="125"/>
      <c r="R473" s="125"/>
      <c r="S473" s="125"/>
      <c r="T473" s="124"/>
      <c r="U473" s="124"/>
      <c r="V473" s="124"/>
      <c r="W473" s="124"/>
      <c r="X473" s="124"/>
    </row>
    <row r="474" spans="1:24">
      <c r="A474" s="124"/>
      <c r="B474" s="124"/>
      <c r="C474" s="124"/>
      <c r="D474" s="124"/>
      <c r="E474" s="124"/>
      <c r="F474" s="125"/>
      <c r="G474" s="125"/>
      <c r="H474" s="125"/>
      <c r="I474" s="125"/>
      <c r="J474" s="125"/>
      <c r="K474" s="125"/>
      <c r="L474" s="125"/>
      <c r="M474" s="125"/>
      <c r="N474" s="125"/>
      <c r="O474" s="125"/>
      <c r="P474" s="125"/>
      <c r="Q474" s="125"/>
      <c r="R474" s="125"/>
      <c r="S474" s="125"/>
      <c r="T474" s="124"/>
      <c r="U474" s="124"/>
      <c r="V474" s="124"/>
      <c r="W474" s="124"/>
      <c r="X474" s="124"/>
    </row>
    <row r="475" spans="1:24">
      <c r="A475" s="124"/>
      <c r="B475" s="124"/>
      <c r="C475" s="124"/>
      <c r="D475" s="124"/>
      <c r="E475" s="124"/>
      <c r="F475" s="125"/>
      <c r="G475" s="125"/>
      <c r="H475" s="125"/>
      <c r="I475" s="125"/>
      <c r="J475" s="125"/>
      <c r="K475" s="125"/>
      <c r="L475" s="125"/>
      <c r="M475" s="125"/>
      <c r="N475" s="125"/>
      <c r="O475" s="125"/>
      <c r="P475" s="125"/>
      <c r="Q475" s="125"/>
      <c r="R475" s="125"/>
      <c r="S475" s="125"/>
      <c r="T475" s="124"/>
      <c r="U475" s="124"/>
      <c r="V475" s="124"/>
      <c r="W475" s="124"/>
      <c r="X475" s="124"/>
    </row>
    <row r="476" spans="1:24">
      <c r="A476" s="124"/>
      <c r="B476" s="124"/>
      <c r="C476" s="124"/>
      <c r="D476" s="124"/>
      <c r="E476" s="124"/>
      <c r="F476" s="125"/>
      <c r="G476" s="125"/>
      <c r="H476" s="125"/>
      <c r="I476" s="125"/>
      <c r="J476" s="125"/>
      <c r="K476" s="125"/>
      <c r="L476" s="125"/>
      <c r="M476" s="125"/>
      <c r="N476" s="125"/>
      <c r="O476" s="125"/>
      <c r="P476" s="125"/>
      <c r="Q476" s="125"/>
      <c r="R476" s="125"/>
      <c r="S476" s="125"/>
      <c r="T476" s="124"/>
      <c r="U476" s="124"/>
      <c r="V476" s="124"/>
      <c r="W476" s="124"/>
      <c r="X476" s="124"/>
    </row>
    <row r="477" spans="1:24">
      <c r="A477" s="124"/>
      <c r="B477" s="124"/>
      <c r="C477" s="124"/>
      <c r="D477" s="124"/>
      <c r="E477" s="124"/>
      <c r="F477" s="125"/>
      <c r="G477" s="125"/>
      <c r="H477" s="125"/>
      <c r="I477" s="125"/>
      <c r="J477" s="125"/>
      <c r="K477" s="125"/>
      <c r="L477" s="125"/>
      <c r="M477" s="125"/>
      <c r="N477" s="125"/>
      <c r="O477" s="125"/>
      <c r="P477" s="125"/>
      <c r="Q477" s="125"/>
      <c r="R477" s="125"/>
      <c r="S477" s="125"/>
      <c r="T477" s="124"/>
      <c r="U477" s="124"/>
      <c r="V477" s="124"/>
      <c r="W477" s="124"/>
      <c r="X477" s="124"/>
    </row>
    <row r="478" spans="1:24">
      <c r="A478" s="124"/>
      <c r="B478" s="124"/>
      <c r="C478" s="124"/>
      <c r="D478" s="124"/>
      <c r="E478" s="124"/>
      <c r="F478" s="125"/>
      <c r="G478" s="125"/>
      <c r="H478" s="125"/>
      <c r="I478" s="125"/>
      <c r="J478" s="125"/>
      <c r="K478" s="125"/>
      <c r="L478" s="125"/>
      <c r="M478" s="125"/>
      <c r="N478" s="125"/>
      <c r="O478" s="125"/>
      <c r="P478" s="125"/>
      <c r="Q478" s="125"/>
      <c r="R478" s="125"/>
      <c r="S478" s="125"/>
      <c r="T478" s="124"/>
      <c r="U478" s="124"/>
      <c r="V478" s="124"/>
      <c r="W478" s="124"/>
      <c r="X478" s="124"/>
    </row>
    <row r="479" spans="1:24">
      <c r="A479" s="124"/>
      <c r="B479" s="124"/>
      <c r="C479" s="124"/>
      <c r="D479" s="124"/>
      <c r="E479" s="124"/>
      <c r="F479" s="125"/>
      <c r="G479" s="125"/>
      <c r="H479" s="125"/>
      <c r="I479" s="125"/>
      <c r="J479" s="125"/>
      <c r="K479" s="125"/>
      <c r="L479" s="125"/>
      <c r="M479" s="125"/>
      <c r="N479" s="125"/>
      <c r="O479" s="125"/>
      <c r="P479" s="125"/>
      <c r="Q479" s="125"/>
      <c r="R479" s="125"/>
      <c r="S479" s="125"/>
      <c r="T479" s="124"/>
      <c r="U479" s="124"/>
      <c r="V479" s="124"/>
      <c r="W479" s="124"/>
      <c r="X479" s="124"/>
    </row>
    <row r="480" spans="1:24">
      <c r="A480" s="124"/>
      <c r="B480" s="124"/>
      <c r="C480" s="124"/>
      <c r="D480" s="124"/>
      <c r="E480" s="124"/>
      <c r="F480" s="125"/>
      <c r="G480" s="125"/>
      <c r="H480" s="125"/>
      <c r="I480" s="125"/>
      <c r="J480" s="125"/>
      <c r="K480" s="125"/>
      <c r="L480" s="125"/>
      <c r="M480" s="125"/>
      <c r="N480" s="125"/>
      <c r="O480" s="125"/>
      <c r="P480" s="125"/>
      <c r="Q480" s="125"/>
      <c r="R480" s="125"/>
      <c r="S480" s="125"/>
      <c r="T480" s="124"/>
      <c r="U480" s="124"/>
      <c r="V480" s="124"/>
      <c r="W480" s="124"/>
      <c r="X480" s="124"/>
    </row>
    <row r="481" spans="1:24">
      <c r="A481" s="124"/>
      <c r="B481" s="124"/>
      <c r="C481" s="124"/>
      <c r="D481" s="124"/>
      <c r="E481" s="124"/>
      <c r="F481" s="125"/>
      <c r="G481" s="125"/>
      <c r="H481" s="125"/>
      <c r="I481" s="125"/>
      <c r="J481" s="125"/>
      <c r="K481" s="125"/>
      <c r="L481" s="125"/>
      <c r="M481" s="125"/>
      <c r="N481" s="125"/>
      <c r="O481" s="125"/>
      <c r="P481" s="125"/>
      <c r="Q481" s="125"/>
      <c r="R481" s="125"/>
      <c r="S481" s="125"/>
      <c r="T481" s="124"/>
      <c r="U481" s="124"/>
      <c r="V481" s="124"/>
      <c r="W481" s="124"/>
      <c r="X481" s="124"/>
    </row>
    <row r="482" spans="1:24">
      <c r="A482" s="124"/>
      <c r="B482" s="124"/>
      <c r="C482" s="124"/>
      <c r="D482" s="124"/>
      <c r="E482" s="124"/>
      <c r="F482" s="125"/>
      <c r="G482" s="125"/>
      <c r="H482" s="125"/>
      <c r="I482" s="125"/>
      <c r="J482" s="125"/>
      <c r="K482" s="125"/>
      <c r="L482" s="125"/>
      <c r="M482" s="125"/>
      <c r="N482" s="125"/>
      <c r="O482" s="125"/>
      <c r="P482" s="125"/>
      <c r="Q482" s="125"/>
      <c r="R482" s="125"/>
      <c r="S482" s="125"/>
      <c r="T482" s="124"/>
      <c r="U482" s="124"/>
      <c r="V482" s="124"/>
      <c r="W482" s="124"/>
      <c r="X482" s="124"/>
    </row>
    <row r="483" spans="1:24">
      <c r="A483" s="124"/>
      <c r="B483" s="124"/>
      <c r="C483" s="124"/>
      <c r="D483" s="124"/>
      <c r="E483" s="124"/>
      <c r="F483" s="125"/>
      <c r="G483" s="125"/>
      <c r="H483" s="125"/>
      <c r="I483" s="125"/>
      <c r="J483" s="125"/>
      <c r="K483" s="125"/>
      <c r="L483" s="125"/>
      <c r="M483" s="125"/>
      <c r="N483" s="125"/>
      <c r="O483" s="125"/>
      <c r="P483" s="125"/>
      <c r="Q483" s="125"/>
      <c r="R483" s="125"/>
      <c r="S483" s="125"/>
      <c r="T483" s="124"/>
      <c r="U483" s="124"/>
      <c r="V483" s="124"/>
      <c r="W483" s="124"/>
      <c r="X483" s="124"/>
    </row>
    <row r="484" spans="1:24">
      <c r="A484" s="124"/>
      <c r="B484" s="124"/>
      <c r="C484" s="124"/>
      <c r="D484" s="124"/>
      <c r="E484" s="124"/>
      <c r="F484" s="125"/>
      <c r="G484" s="125"/>
      <c r="H484" s="125"/>
      <c r="I484" s="125"/>
      <c r="J484" s="125"/>
      <c r="K484" s="125"/>
      <c r="L484" s="125"/>
      <c r="M484" s="125"/>
      <c r="N484" s="125"/>
      <c r="O484" s="125"/>
      <c r="P484" s="125"/>
      <c r="Q484" s="125"/>
      <c r="R484" s="125"/>
      <c r="S484" s="125"/>
      <c r="T484" s="124"/>
      <c r="U484" s="124"/>
      <c r="V484" s="124"/>
      <c r="W484" s="124"/>
      <c r="X484" s="124"/>
    </row>
    <row r="485" spans="1:24">
      <c r="A485" s="124"/>
      <c r="B485" s="124"/>
      <c r="C485" s="124"/>
      <c r="D485" s="124"/>
      <c r="E485" s="124"/>
      <c r="F485" s="125"/>
      <c r="G485" s="125"/>
      <c r="H485" s="125"/>
      <c r="I485" s="125"/>
      <c r="J485" s="125"/>
      <c r="K485" s="125"/>
      <c r="L485" s="125"/>
      <c r="M485" s="125"/>
      <c r="N485" s="125"/>
      <c r="O485" s="125"/>
      <c r="P485" s="125"/>
      <c r="Q485" s="125"/>
      <c r="R485" s="125"/>
      <c r="S485" s="125"/>
      <c r="T485" s="124"/>
      <c r="U485" s="124"/>
      <c r="V485" s="124"/>
      <c r="W485" s="124"/>
      <c r="X485" s="124"/>
    </row>
    <row r="486" spans="1:24">
      <c r="A486" s="124"/>
      <c r="B486" s="124"/>
      <c r="C486" s="124"/>
      <c r="D486" s="124"/>
      <c r="E486" s="124"/>
      <c r="F486" s="125"/>
      <c r="G486" s="125"/>
      <c r="H486" s="125"/>
      <c r="I486" s="125"/>
      <c r="J486" s="125"/>
      <c r="K486" s="125"/>
      <c r="L486" s="125"/>
      <c r="M486" s="125"/>
      <c r="N486" s="125"/>
      <c r="O486" s="125"/>
      <c r="P486" s="125"/>
      <c r="Q486" s="125"/>
      <c r="R486" s="125"/>
      <c r="S486" s="125"/>
      <c r="T486" s="124"/>
      <c r="U486" s="124"/>
      <c r="V486" s="124"/>
      <c r="W486" s="124"/>
      <c r="X486" s="124"/>
    </row>
    <row r="487" spans="1:24">
      <c r="A487" s="124"/>
      <c r="B487" s="124"/>
      <c r="C487" s="124"/>
      <c r="D487" s="124"/>
      <c r="E487" s="124"/>
      <c r="F487" s="125"/>
      <c r="G487" s="125"/>
      <c r="H487" s="125"/>
      <c r="I487" s="125"/>
      <c r="J487" s="125"/>
      <c r="K487" s="125"/>
      <c r="L487" s="125"/>
      <c r="M487" s="125"/>
      <c r="N487" s="125"/>
      <c r="O487" s="125"/>
      <c r="P487" s="125"/>
      <c r="Q487" s="125"/>
      <c r="R487" s="125"/>
      <c r="S487" s="125"/>
      <c r="T487" s="124"/>
      <c r="U487" s="124"/>
      <c r="V487" s="124"/>
      <c r="W487" s="124"/>
      <c r="X487" s="124"/>
    </row>
    <row r="488" spans="1:24">
      <c r="A488" s="124"/>
      <c r="B488" s="124"/>
      <c r="C488" s="124"/>
      <c r="D488" s="124"/>
      <c r="E488" s="124"/>
      <c r="F488" s="125"/>
      <c r="G488" s="125"/>
      <c r="H488" s="125"/>
      <c r="I488" s="125"/>
      <c r="J488" s="125"/>
      <c r="K488" s="125"/>
      <c r="L488" s="125"/>
      <c r="M488" s="125"/>
      <c r="N488" s="125"/>
      <c r="O488" s="125"/>
      <c r="P488" s="125"/>
      <c r="Q488" s="125"/>
      <c r="R488" s="125"/>
      <c r="S488" s="125"/>
      <c r="T488" s="124"/>
      <c r="U488" s="124"/>
      <c r="V488" s="124"/>
      <c r="W488" s="124"/>
      <c r="X488" s="124"/>
    </row>
    <row r="489" spans="1:24">
      <c r="A489" s="124"/>
      <c r="B489" s="124"/>
      <c r="C489" s="124"/>
      <c r="D489" s="124"/>
      <c r="E489" s="124"/>
      <c r="F489" s="125"/>
      <c r="G489" s="125"/>
      <c r="H489" s="125"/>
      <c r="I489" s="125"/>
      <c r="J489" s="125"/>
      <c r="K489" s="125"/>
      <c r="L489" s="125"/>
      <c r="M489" s="125"/>
      <c r="N489" s="125"/>
      <c r="O489" s="125"/>
      <c r="P489" s="125"/>
      <c r="Q489" s="125"/>
      <c r="R489" s="125"/>
      <c r="S489" s="125"/>
      <c r="T489" s="124"/>
      <c r="U489" s="124"/>
      <c r="V489" s="124"/>
      <c r="W489" s="124"/>
      <c r="X489" s="124"/>
    </row>
    <row r="490" spans="1:24">
      <c r="A490" s="124"/>
      <c r="B490" s="124"/>
      <c r="C490" s="124"/>
      <c r="D490" s="124"/>
      <c r="E490" s="124"/>
      <c r="F490" s="125"/>
      <c r="G490" s="125"/>
      <c r="H490" s="125"/>
      <c r="I490" s="125"/>
      <c r="J490" s="125"/>
      <c r="K490" s="125"/>
      <c r="L490" s="125"/>
      <c r="M490" s="125"/>
      <c r="N490" s="125"/>
      <c r="O490" s="125"/>
      <c r="P490" s="125"/>
      <c r="Q490" s="125"/>
      <c r="R490" s="125"/>
      <c r="S490" s="125"/>
      <c r="T490" s="124"/>
      <c r="U490" s="124"/>
      <c r="V490" s="124"/>
      <c r="W490" s="124"/>
      <c r="X490" s="124"/>
    </row>
    <row r="491" spans="1:24">
      <c r="A491" s="124"/>
      <c r="B491" s="124"/>
      <c r="C491" s="124"/>
      <c r="D491" s="124"/>
      <c r="E491" s="124"/>
      <c r="F491" s="125"/>
      <c r="G491" s="125"/>
      <c r="H491" s="125"/>
      <c r="I491" s="125"/>
      <c r="J491" s="125"/>
      <c r="K491" s="125"/>
      <c r="L491" s="125"/>
      <c r="M491" s="125"/>
      <c r="N491" s="125"/>
      <c r="O491" s="125"/>
      <c r="P491" s="125"/>
      <c r="Q491" s="125"/>
      <c r="R491" s="125"/>
      <c r="S491" s="125"/>
      <c r="T491" s="124"/>
      <c r="U491" s="124"/>
      <c r="V491" s="124"/>
      <c r="W491" s="124"/>
      <c r="X491" s="124"/>
    </row>
    <row r="492" spans="1:24">
      <c r="A492" s="124"/>
      <c r="B492" s="124"/>
      <c r="C492" s="124"/>
      <c r="D492" s="124"/>
      <c r="E492" s="124"/>
      <c r="F492" s="125"/>
      <c r="G492" s="125"/>
      <c r="H492" s="125"/>
      <c r="I492" s="125"/>
      <c r="J492" s="125"/>
      <c r="K492" s="125"/>
      <c r="L492" s="125"/>
      <c r="M492" s="125"/>
      <c r="N492" s="125"/>
      <c r="O492" s="125"/>
      <c r="P492" s="125"/>
      <c r="Q492" s="125"/>
      <c r="R492" s="125"/>
      <c r="S492" s="125"/>
      <c r="T492" s="124"/>
      <c r="U492" s="124"/>
      <c r="V492" s="124"/>
      <c r="W492" s="124"/>
      <c r="X492" s="124"/>
    </row>
    <row r="493" spans="1:24">
      <c r="A493" s="124"/>
      <c r="B493" s="124"/>
      <c r="C493" s="124"/>
      <c r="D493" s="124"/>
      <c r="E493" s="124"/>
      <c r="F493" s="125"/>
      <c r="G493" s="125"/>
      <c r="H493" s="125"/>
      <c r="I493" s="125"/>
      <c r="J493" s="125"/>
      <c r="K493" s="125"/>
      <c r="L493" s="125"/>
      <c r="M493" s="125"/>
      <c r="N493" s="125"/>
      <c r="O493" s="125"/>
      <c r="P493" s="125"/>
      <c r="Q493" s="125"/>
      <c r="R493" s="125"/>
      <c r="S493" s="125"/>
      <c r="T493" s="124"/>
      <c r="U493" s="124"/>
      <c r="V493" s="124"/>
      <c r="W493" s="124"/>
      <c r="X493" s="124"/>
    </row>
    <row r="494" spans="1:24">
      <c r="A494" s="124"/>
      <c r="B494" s="124"/>
      <c r="C494" s="124"/>
      <c r="D494" s="124"/>
      <c r="E494" s="124"/>
      <c r="F494" s="125"/>
      <c r="G494" s="125"/>
      <c r="H494" s="125"/>
      <c r="I494" s="125"/>
      <c r="J494" s="125"/>
      <c r="K494" s="125"/>
      <c r="L494" s="125"/>
      <c r="M494" s="125"/>
      <c r="N494" s="125"/>
      <c r="O494" s="125"/>
      <c r="P494" s="125"/>
      <c r="Q494" s="125"/>
      <c r="R494" s="125"/>
      <c r="S494" s="125"/>
      <c r="T494" s="124"/>
      <c r="U494" s="124"/>
      <c r="V494" s="124"/>
      <c r="W494" s="124"/>
      <c r="X494" s="124"/>
    </row>
    <row r="495" spans="1:24">
      <c r="A495" s="124"/>
      <c r="B495" s="124"/>
      <c r="C495" s="124"/>
      <c r="D495" s="124"/>
      <c r="E495" s="124"/>
      <c r="F495" s="125"/>
      <c r="G495" s="125"/>
      <c r="H495" s="125"/>
      <c r="I495" s="125"/>
      <c r="J495" s="125"/>
      <c r="K495" s="125"/>
      <c r="L495" s="125"/>
      <c r="M495" s="125"/>
      <c r="N495" s="125"/>
      <c r="O495" s="125"/>
      <c r="P495" s="125"/>
      <c r="Q495" s="125"/>
      <c r="R495" s="125"/>
      <c r="S495" s="125"/>
      <c r="T495" s="124"/>
      <c r="U495" s="124"/>
      <c r="V495" s="124"/>
      <c r="W495" s="124"/>
      <c r="X495" s="124"/>
    </row>
    <row r="496" spans="1:24">
      <c r="A496" s="124"/>
      <c r="B496" s="124"/>
      <c r="C496" s="124"/>
      <c r="D496" s="124"/>
      <c r="E496" s="124"/>
      <c r="F496" s="125"/>
      <c r="G496" s="125"/>
      <c r="H496" s="125"/>
      <c r="I496" s="125"/>
      <c r="J496" s="125"/>
      <c r="K496" s="125"/>
      <c r="L496" s="125"/>
      <c r="M496" s="125"/>
      <c r="N496" s="125"/>
      <c r="O496" s="125"/>
      <c r="P496" s="125"/>
      <c r="Q496" s="125"/>
      <c r="R496" s="125"/>
      <c r="S496" s="125"/>
      <c r="T496" s="124"/>
      <c r="U496" s="124"/>
      <c r="V496" s="124"/>
      <c r="W496" s="124"/>
      <c r="X496" s="124"/>
    </row>
    <row r="497" spans="1:24">
      <c r="A497" s="124"/>
      <c r="B497" s="124"/>
      <c r="C497" s="124"/>
      <c r="D497" s="124"/>
      <c r="E497" s="124"/>
      <c r="F497" s="125"/>
      <c r="G497" s="125"/>
      <c r="H497" s="125"/>
      <c r="I497" s="125"/>
      <c r="J497" s="125"/>
      <c r="K497" s="125"/>
      <c r="L497" s="125"/>
      <c r="M497" s="125"/>
      <c r="N497" s="125"/>
      <c r="O497" s="125"/>
      <c r="P497" s="125"/>
      <c r="Q497" s="125"/>
      <c r="R497" s="125"/>
      <c r="S497" s="125"/>
      <c r="T497" s="124"/>
      <c r="U497" s="124"/>
      <c r="V497" s="124"/>
      <c r="W497" s="124"/>
      <c r="X497" s="124"/>
    </row>
    <row r="498" spans="1:24">
      <c r="A498" s="124"/>
      <c r="B498" s="124"/>
      <c r="C498" s="124"/>
      <c r="D498" s="124"/>
      <c r="E498" s="124"/>
      <c r="F498" s="125"/>
      <c r="G498" s="125"/>
      <c r="H498" s="125"/>
      <c r="I498" s="125"/>
      <c r="J498" s="125"/>
      <c r="K498" s="125"/>
      <c r="L498" s="125"/>
      <c r="M498" s="125"/>
      <c r="N498" s="125"/>
      <c r="O498" s="125"/>
      <c r="P498" s="125"/>
      <c r="Q498" s="125"/>
      <c r="R498" s="125"/>
      <c r="S498" s="125"/>
      <c r="T498" s="124"/>
      <c r="U498" s="124"/>
      <c r="V498" s="124"/>
      <c r="W498" s="124"/>
      <c r="X498" s="124"/>
    </row>
    <row r="499" spans="1:24">
      <c r="A499" s="124"/>
      <c r="B499" s="124"/>
      <c r="C499" s="124"/>
      <c r="D499" s="124"/>
      <c r="E499" s="124"/>
      <c r="F499" s="125"/>
      <c r="G499" s="125"/>
      <c r="H499" s="125"/>
      <c r="I499" s="125"/>
      <c r="J499" s="125"/>
      <c r="K499" s="125"/>
      <c r="L499" s="125"/>
      <c r="M499" s="125"/>
      <c r="N499" s="125"/>
      <c r="O499" s="125"/>
      <c r="P499" s="125"/>
      <c r="Q499" s="125"/>
      <c r="R499" s="125"/>
      <c r="S499" s="125"/>
      <c r="T499" s="124"/>
      <c r="U499" s="124"/>
      <c r="V499" s="124"/>
      <c r="W499" s="124"/>
      <c r="X499" s="124"/>
    </row>
    <row r="500" spans="1:24">
      <c r="A500" s="124"/>
      <c r="B500" s="124"/>
      <c r="C500" s="124"/>
      <c r="D500" s="124"/>
      <c r="E500" s="124"/>
      <c r="F500" s="125"/>
      <c r="G500" s="125"/>
      <c r="H500" s="125"/>
      <c r="I500" s="125"/>
      <c r="J500" s="125"/>
      <c r="K500" s="125"/>
      <c r="L500" s="125"/>
      <c r="M500" s="125"/>
      <c r="N500" s="125"/>
      <c r="O500" s="125"/>
      <c r="P500" s="125"/>
      <c r="Q500" s="125"/>
      <c r="R500" s="125"/>
      <c r="S500" s="125"/>
      <c r="T500" s="124"/>
      <c r="U500" s="124"/>
      <c r="V500" s="124"/>
      <c r="W500" s="124"/>
      <c r="X500" s="124"/>
    </row>
    <row r="501" spans="1:24">
      <c r="A501" s="124"/>
      <c r="B501" s="124"/>
      <c r="C501" s="124"/>
      <c r="D501" s="124"/>
      <c r="E501" s="124"/>
      <c r="F501" s="125"/>
      <c r="G501" s="125"/>
      <c r="H501" s="125"/>
      <c r="I501" s="125"/>
      <c r="J501" s="125"/>
      <c r="K501" s="125"/>
      <c r="L501" s="125"/>
      <c r="M501" s="125"/>
      <c r="N501" s="125"/>
      <c r="O501" s="125"/>
      <c r="P501" s="125"/>
      <c r="Q501" s="125"/>
      <c r="R501" s="125"/>
      <c r="S501" s="125"/>
      <c r="T501" s="124"/>
      <c r="U501" s="124"/>
      <c r="V501" s="124"/>
      <c r="W501" s="124"/>
      <c r="X501" s="124"/>
    </row>
    <row r="502" spans="1:24">
      <c r="A502" s="124"/>
      <c r="B502" s="124"/>
      <c r="C502" s="124"/>
      <c r="D502" s="124"/>
      <c r="E502" s="124"/>
      <c r="F502" s="125"/>
      <c r="G502" s="125"/>
      <c r="H502" s="125"/>
      <c r="I502" s="125"/>
      <c r="J502" s="125"/>
      <c r="K502" s="125"/>
      <c r="L502" s="125"/>
      <c r="M502" s="125"/>
      <c r="N502" s="125"/>
      <c r="O502" s="125"/>
      <c r="P502" s="125"/>
      <c r="Q502" s="125"/>
      <c r="R502" s="125"/>
      <c r="S502" s="125"/>
      <c r="T502" s="124"/>
      <c r="U502" s="124"/>
      <c r="V502" s="124"/>
      <c r="W502" s="124"/>
      <c r="X502" s="124"/>
    </row>
    <row r="503" spans="1:24">
      <c r="A503" s="124"/>
      <c r="B503" s="124"/>
      <c r="C503" s="124"/>
      <c r="D503" s="124"/>
      <c r="E503" s="124"/>
      <c r="F503" s="125"/>
      <c r="G503" s="125"/>
      <c r="H503" s="125"/>
      <c r="I503" s="125"/>
      <c r="J503" s="125"/>
      <c r="K503" s="125"/>
      <c r="L503" s="125"/>
      <c r="M503" s="125"/>
      <c r="N503" s="125"/>
      <c r="O503" s="125"/>
      <c r="P503" s="125"/>
      <c r="Q503" s="125"/>
      <c r="R503" s="125"/>
      <c r="S503" s="125"/>
      <c r="T503" s="124"/>
      <c r="U503" s="124"/>
      <c r="V503" s="124"/>
      <c r="W503" s="124"/>
      <c r="X503" s="124"/>
    </row>
    <row r="504" spans="1:24">
      <c r="A504" s="124"/>
      <c r="B504" s="124"/>
      <c r="C504" s="124"/>
      <c r="D504" s="124"/>
      <c r="E504" s="124"/>
      <c r="F504" s="125"/>
      <c r="G504" s="125"/>
      <c r="H504" s="125"/>
      <c r="I504" s="125"/>
      <c r="J504" s="125"/>
      <c r="K504" s="125"/>
      <c r="L504" s="125"/>
      <c r="M504" s="125"/>
      <c r="N504" s="125"/>
      <c r="O504" s="125"/>
      <c r="P504" s="125"/>
      <c r="Q504" s="125"/>
      <c r="R504" s="125"/>
      <c r="S504" s="125"/>
      <c r="T504" s="124"/>
      <c r="U504" s="124"/>
      <c r="V504" s="124"/>
      <c r="W504" s="124"/>
      <c r="X504" s="124"/>
    </row>
    <row r="505" spans="1:24">
      <c r="A505" s="124"/>
      <c r="B505" s="124"/>
      <c r="C505" s="124"/>
      <c r="D505" s="124"/>
      <c r="E505" s="124"/>
      <c r="F505" s="125"/>
      <c r="G505" s="125"/>
      <c r="H505" s="125"/>
      <c r="I505" s="125"/>
      <c r="J505" s="125"/>
      <c r="K505" s="125"/>
      <c r="L505" s="125"/>
      <c r="M505" s="125"/>
      <c r="N505" s="125"/>
      <c r="O505" s="125"/>
      <c r="P505" s="125"/>
      <c r="Q505" s="125"/>
      <c r="R505" s="125"/>
      <c r="S505" s="125"/>
      <c r="T505" s="124"/>
      <c r="U505" s="124"/>
      <c r="V505" s="124"/>
      <c r="W505" s="124"/>
      <c r="X505" s="124"/>
    </row>
    <row r="506" spans="1:24">
      <c r="A506" s="124"/>
      <c r="B506" s="124"/>
      <c r="C506" s="124"/>
      <c r="D506" s="124"/>
      <c r="E506" s="124"/>
      <c r="F506" s="125"/>
      <c r="G506" s="125"/>
      <c r="H506" s="125"/>
      <c r="I506" s="125"/>
      <c r="J506" s="125"/>
      <c r="K506" s="125"/>
      <c r="L506" s="125"/>
      <c r="M506" s="125"/>
      <c r="N506" s="125"/>
      <c r="O506" s="125"/>
      <c r="P506" s="125"/>
      <c r="Q506" s="125"/>
      <c r="R506" s="125"/>
      <c r="S506" s="125"/>
      <c r="T506" s="124"/>
      <c r="U506" s="124"/>
      <c r="V506" s="124"/>
      <c r="W506" s="124"/>
      <c r="X506" s="124"/>
    </row>
    <row r="507" spans="1:24">
      <c r="A507" s="124"/>
      <c r="B507" s="124"/>
      <c r="C507" s="124"/>
      <c r="D507" s="124"/>
      <c r="E507" s="124"/>
      <c r="F507" s="125"/>
      <c r="G507" s="125"/>
      <c r="H507" s="125"/>
      <c r="I507" s="125"/>
      <c r="J507" s="125"/>
      <c r="K507" s="125"/>
      <c r="L507" s="125"/>
      <c r="M507" s="125"/>
      <c r="N507" s="125"/>
      <c r="O507" s="125"/>
      <c r="P507" s="125"/>
      <c r="Q507" s="125"/>
      <c r="R507" s="125"/>
      <c r="S507" s="125"/>
      <c r="T507" s="124"/>
      <c r="U507" s="124"/>
      <c r="V507" s="124"/>
      <c r="W507" s="124"/>
      <c r="X507" s="124"/>
    </row>
    <row r="508" spans="1:24">
      <c r="A508" s="124"/>
      <c r="B508" s="124"/>
      <c r="C508" s="124"/>
      <c r="D508" s="124"/>
      <c r="E508" s="124"/>
      <c r="F508" s="125"/>
      <c r="G508" s="125"/>
      <c r="H508" s="125"/>
      <c r="I508" s="125"/>
      <c r="J508" s="125"/>
      <c r="K508" s="125"/>
      <c r="L508" s="125"/>
      <c r="M508" s="125"/>
      <c r="N508" s="125"/>
      <c r="O508" s="125"/>
      <c r="P508" s="125"/>
      <c r="Q508" s="125"/>
      <c r="R508" s="125"/>
      <c r="S508" s="125"/>
      <c r="T508" s="124"/>
      <c r="U508" s="124"/>
      <c r="V508" s="124"/>
      <c r="W508" s="124"/>
      <c r="X508" s="124"/>
    </row>
    <row r="509" spans="1:24">
      <c r="A509" s="124"/>
      <c r="B509" s="124"/>
      <c r="C509" s="124"/>
      <c r="D509" s="124"/>
      <c r="E509" s="124"/>
      <c r="F509" s="125"/>
      <c r="G509" s="125"/>
      <c r="H509" s="125"/>
      <c r="I509" s="125"/>
      <c r="J509" s="125"/>
      <c r="K509" s="125"/>
      <c r="L509" s="125"/>
      <c r="M509" s="125"/>
      <c r="N509" s="125"/>
      <c r="O509" s="125"/>
      <c r="P509" s="125"/>
      <c r="Q509" s="125"/>
      <c r="R509" s="125"/>
      <c r="S509" s="125"/>
      <c r="T509" s="124"/>
      <c r="U509" s="124"/>
      <c r="V509" s="124"/>
      <c r="W509" s="124"/>
      <c r="X509" s="124"/>
    </row>
    <row r="510" spans="1:24">
      <c r="A510" s="124"/>
      <c r="B510" s="124"/>
      <c r="C510" s="124"/>
      <c r="D510" s="124"/>
      <c r="E510" s="124"/>
      <c r="F510" s="125"/>
      <c r="G510" s="125"/>
      <c r="H510" s="125"/>
      <c r="I510" s="125"/>
      <c r="J510" s="125"/>
      <c r="K510" s="125"/>
      <c r="L510" s="125"/>
      <c r="M510" s="125"/>
      <c r="N510" s="125"/>
      <c r="O510" s="125"/>
      <c r="P510" s="125"/>
      <c r="Q510" s="125"/>
      <c r="R510" s="125"/>
      <c r="S510" s="125"/>
      <c r="T510" s="124"/>
      <c r="U510" s="124"/>
      <c r="V510" s="124"/>
      <c r="W510" s="124"/>
      <c r="X510" s="124"/>
    </row>
    <row r="511" spans="1:24">
      <c r="A511" s="124"/>
      <c r="B511" s="124"/>
      <c r="C511" s="124"/>
      <c r="D511" s="124"/>
      <c r="E511" s="124"/>
      <c r="F511" s="125"/>
      <c r="G511" s="125"/>
      <c r="H511" s="125"/>
      <c r="I511" s="125"/>
      <c r="J511" s="125"/>
      <c r="K511" s="125"/>
      <c r="L511" s="125"/>
      <c r="M511" s="125"/>
      <c r="N511" s="125"/>
      <c r="O511" s="125"/>
      <c r="P511" s="125"/>
      <c r="Q511" s="125"/>
      <c r="R511" s="125"/>
      <c r="S511" s="125"/>
      <c r="T511" s="124"/>
      <c r="U511" s="124"/>
      <c r="V511" s="124"/>
      <c r="W511" s="124"/>
      <c r="X511" s="124"/>
    </row>
    <row r="512" spans="1:24">
      <c r="A512" s="124"/>
      <c r="B512" s="124"/>
      <c r="C512" s="124"/>
      <c r="D512" s="124"/>
      <c r="E512" s="124"/>
      <c r="F512" s="125"/>
      <c r="G512" s="125"/>
      <c r="H512" s="125"/>
      <c r="I512" s="125"/>
      <c r="J512" s="125"/>
      <c r="K512" s="125"/>
      <c r="L512" s="125"/>
      <c r="M512" s="125"/>
      <c r="N512" s="125"/>
      <c r="O512" s="125"/>
      <c r="P512" s="125"/>
      <c r="Q512" s="125"/>
      <c r="R512" s="125"/>
      <c r="S512" s="125"/>
      <c r="T512" s="124"/>
      <c r="U512" s="124"/>
      <c r="V512" s="124"/>
      <c r="W512" s="124"/>
      <c r="X512" s="124"/>
    </row>
    <row r="513" spans="1:24">
      <c r="A513" s="124"/>
      <c r="B513" s="124"/>
      <c r="C513" s="124"/>
      <c r="D513" s="124"/>
      <c r="E513" s="124"/>
      <c r="F513" s="125"/>
      <c r="G513" s="125"/>
      <c r="H513" s="125"/>
      <c r="I513" s="125"/>
      <c r="J513" s="125"/>
      <c r="K513" s="125"/>
      <c r="L513" s="125"/>
      <c r="M513" s="125"/>
      <c r="N513" s="125"/>
      <c r="O513" s="125"/>
      <c r="P513" s="125"/>
      <c r="Q513" s="125"/>
      <c r="R513" s="125"/>
      <c r="S513" s="125"/>
      <c r="T513" s="124"/>
      <c r="U513" s="124"/>
      <c r="V513" s="124"/>
      <c r="W513" s="124"/>
      <c r="X513" s="124"/>
    </row>
    <row r="514" spans="1:24">
      <c r="A514" s="124"/>
      <c r="B514" s="124"/>
      <c r="C514" s="124"/>
      <c r="D514" s="124"/>
      <c r="E514" s="124"/>
      <c r="F514" s="125"/>
      <c r="G514" s="125"/>
      <c r="H514" s="125"/>
      <c r="I514" s="125"/>
      <c r="J514" s="125"/>
      <c r="K514" s="125"/>
      <c r="L514" s="125"/>
      <c r="M514" s="125"/>
      <c r="N514" s="125"/>
      <c r="O514" s="125"/>
      <c r="P514" s="125"/>
      <c r="Q514" s="125"/>
      <c r="R514" s="125"/>
      <c r="S514" s="125"/>
      <c r="T514" s="124"/>
      <c r="U514" s="124"/>
      <c r="V514" s="124"/>
      <c r="W514" s="124"/>
      <c r="X514" s="124"/>
    </row>
    <row r="515" spans="1:24">
      <c r="A515" s="124"/>
      <c r="B515" s="124"/>
      <c r="C515" s="124"/>
      <c r="D515" s="124"/>
      <c r="E515" s="124"/>
      <c r="F515" s="125"/>
      <c r="G515" s="125"/>
      <c r="H515" s="125"/>
      <c r="I515" s="125"/>
      <c r="J515" s="125"/>
      <c r="K515" s="125"/>
      <c r="L515" s="125"/>
      <c r="M515" s="125"/>
      <c r="N515" s="125"/>
      <c r="O515" s="125"/>
      <c r="P515" s="125"/>
      <c r="Q515" s="125"/>
      <c r="R515" s="125"/>
      <c r="S515" s="125"/>
      <c r="T515" s="124"/>
      <c r="U515" s="124"/>
      <c r="V515" s="124"/>
      <c r="W515" s="124"/>
      <c r="X515" s="124"/>
    </row>
    <row r="516" spans="1:24">
      <c r="A516" s="124"/>
      <c r="B516" s="124"/>
      <c r="C516" s="124"/>
      <c r="D516" s="124"/>
      <c r="E516" s="124"/>
      <c r="F516" s="125"/>
      <c r="G516" s="125"/>
      <c r="H516" s="125"/>
      <c r="I516" s="125"/>
      <c r="J516" s="125"/>
      <c r="K516" s="125"/>
      <c r="L516" s="125"/>
      <c r="M516" s="125"/>
      <c r="N516" s="125"/>
      <c r="O516" s="125"/>
      <c r="P516" s="125"/>
      <c r="Q516" s="125"/>
      <c r="R516" s="125"/>
      <c r="S516" s="125"/>
      <c r="T516" s="124"/>
      <c r="U516" s="124"/>
      <c r="V516" s="124"/>
      <c r="W516" s="124"/>
      <c r="X516" s="124"/>
    </row>
    <row r="517" spans="1:24">
      <c r="A517" s="124"/>
      <c r="B517" s="124"/>
      <c r="C517" s="124"/>
      <c r="D517" s="124"/>
      <c r="E517" s="124"/>
      <c r="F517" s="125"/>
      <c r="G517" s="125"/>
      <c r="H517" s="125"/>
      <c r="I517" s="125"/>
      <c r="J517" s="125"/>
      <c r="K517" s="125"/>
      <c r="L517" s="125"/>
      <c r="M517" s="125"/>
      <c r="N517" s="125"/>
      <c r="O517" s="125"/>
      <c r="P517" s="125"/>
      <c r="Q517" s="125"/>
      <c r="R517" s="125"/>
      <c r="S517" s="125"/>
      <c r="T517" s="124"/>
      <c r="U517" s="124"/>
      <c r="V517" s="124"/>
      <c r="W517" s="124"/>
      <c r="X517" s="124"/>
    </row>
    <row r="518" spans="1:24">
      <c r="A518" s="124"/>
      <c r="B518" s="124"/>
      <c r="C518" s="124"/>
      <c r="D518" s="124"/>
      <c r="E518" s="124"/>
      <c r="F518" s="125"/>
      <c r="G518" s="125"/>
      <c r="H518" s="125"/>
      <c r="I518" s="125"/>
      <c r="J518" s="125"/>
      <c r="K518" s="125"/>
      <c r="L518" s="125"/>
      <c r="M518" s="125"/>
      <c r="N518" s="125"/>
      <c r="O518" s="125"/>
      <c r="P518" s="125"/>
      <c r="Q518" s="125"/>
      <c r="R518" s="125"/>
      <c r="S518" s="125"/>
      <c r="T518" s="124"/>
      <c r="U518" s="124"/>
      <c r="V518" s="124"/>
      <c r="W518" s="124"/>
      <c r="X518" s="124"/>
    </row>
    <row r="519" spans="1:24">
      <c r="A519" s="124"/>
      <c r="B519" s="124"/>
      <c r="C519" s="124"/>
      <c r="D519" s="124"/>
      <c r="E519" s="124"/>
      <c r="F519" s="125"/>
      <c r="G519" s="125"/>
      <c r="H519" s="125"/>
      <c r="I519" s="125"/>
      <c r="J519" s="125"/>
      <c r="K519" s="125"/>
      <c r="L519" s="125"/>
      <c r="M519" s="125"/>
      <c r="N519" s="125"/>
      <c r="O519" s="125"/>
      <c r="P519" s="125"/>
      <c r="Q519" s="125"/>
      <c r="R519" s="125"/>
      <c r="S519" s="125"/>
      <c r="T519" s="124"/>
      <c r="U519" s="124"/>
      <c r="V519" s="124"/>
      <c r="W519" s="124"/>
      <c r="X519" s="124"/>
    </row>
    <row r="520" spans="1:24">
      <c r="A520" s="124"/>
      <c r="B520" s="124"/>
      <c r="C520" s="124"/>
      <c r="D520" s="124"/>
      <c r="E520" s="124"/>
      <c r="F520" s="125"/>
      <c r="G520" s="125"/>
      <c r="H520" s="125"/>
      <c r="I520" s="125"/>
      <c r="J520" s="125"/>
      <c r="K520" s="125"/>
      <c r="L520" s="125"/>
      <c r="M520" s="125"/>
      <c r="N520" s="125"/>
      <c r="O520" s="125"/>
      <c r="P520" s="125"/>
      <c r="Q520" s="125"/>
      <c r="R520" s="125"/>
      <c r="S520" s="125"/>
      <c r="T520" s="124"/>
      <c r="U520" s="124"/>
      <c r="V520" s="124"/>
      <c r="W520" s="124"/>
      <c r="X520" s="124"/>
    </row>
    <row r="521" spans="1:24">
      <c r="A521" s="124"/>
      <c r="B521" s="124"/>
      <c r="C521" s="124"/>
      <c r="D521" s="124"/>
      <c r="E521" s="124"/>
      <c r="F521" s="125"/>
      <c r="G521" s="125"/>
      <c r="H521" s="125"/>
      <c r="I521" s="125"/>
      <c r="J521" s="125"/>
      <c r="K521" s="125"/>
      <c r="L521" s="125"/>
      <c r="M521" s="125"/>
      <c r="N521" s="125"/>
      <c r="O521" s="125"/>
      <c r="P521" s="125"/>
      <c r="Q521" s="125"/>
      <c r="R521" s="125"/>
      <c r="S521" s="125"/>
      <c r="T521" s="124"/>
      <c r="U521" s="124"/>
      <c r="V521" s="124"/>
      <c r="W521" s="124"/>
      <c r="X521" s="124"/>
    </row>
    <row r="522" spans="1:24">
      <c r="A522" s="124"/>
      <c r="B522" s="124"/>
      <c r="C522" s="124"/>
      <c r="D522" s="124"/>
      <c r="E522" s="124"/>
      <c r="F522" s="125"/>
      <c r="G522" s="125"/>
      <c r="H522" s="125"/>
      <c r="I522" s="125"/>
      <c r="J522" s="125"/>
      <c r="K522" s="125"/>
      <c r="L522" s="125"/>
      <c r="M522" s="125"/>
      <c r="N522" s="125"/>
      <c r="O522" s="125"/>
      <c r="P522" s="125"/>
      <c r="Q522" s="125"/>
      <c r="R522" s="125"/>
      <c r="S522" s="125"/>
      <c r="T522" s="124"/>
      <c r="U522" s="124"/>
      <c r="V522" s="124"/>
      <c r="W522" s="124"/>
      <c r="X522" s="124"/>
    </row>
    <row r="523" spans="1:24">
      <c r="A523" s="124"/>
      <c r="B523" s="124"/>
      <c r="C523" s="124"/>
      <c r="D523" s="124"/>
      <c r="E523" s="124"/>
      <c r="F523" s="125"/>
      <c r="G523" s="125"/>
      <c r="H523" s="125"/>
      <c r="I523" s="125"/>
      <c r="J523" s="125"/>
      <c r="K523" s="125"/>
      <c r="L523" s="125"/>
      <c r="M523" s="125"/>
      <c r="N523" s="125"/>
      <c r="O523" s="125"/>
      <c r="P523" s="125"/>
      <c r="Q523" s="125"/>
      <c r="R523" s="125"/>
      <c r="S523" s="125"/>
      <c r="T523" s="124"/>
      <c r="U523" s="124"/>
      <c r="V523" s="124"/>
      <c r="W523" s="124"/>
      <c r="X523" s="124"/>
    </row>
    <row r="524" spans="1:24">
      <c r="A524" s="124"/>
      <c r="B524" s="124"/>
      <c r="C524" s="124"/>
      <c r="D524" s="124"/>
      <c r="E524" s="124"/>
      <c r="F524" s="125"/>
      <c r="G524" s="125"/>
      <c r="H524" s="125"/>
      <c r="I524" s="125"/>
      <c r="J524" s="125"/>
      <c r="K524" s="125"/>
      <c r="L524" s="125"/>
      <c r="M524" s="125"/>
      <c r="N524" s="125"/>
      <c r="O524" s="125"/>
      <c r="P524" s="125"/>
      <c r="Q524" s="125"/>
      <c r="R524" s="125"/>
      <c r="S524" s="125"/>
      <c r="T524" s="124"/>
      <c r="U524" s="124"/>
      <c r="V524" s="124"/>
      <c r="W524" s="124"/>
      <c r="X524" s="124"/>
    </row>
    <row r="525" spans="1:24">
      <c r="A525" s="124"/>
      <c r="B525" s="124"/>
      <c r="C525" s="124"/>
      <c r="D525" s="124"/>
      <c r="E525" s="124"/>
      <c r="F525" s="125"/>
      <c r="G525" s="125"/>
      <c r="H525" s="125"/>
      <c r="I525" s="125"/>
      <c r="J525" s="125"/>
      <c r="K525" s="125"/>
      <c r="L525" s="125"/>
      <c r="M525" s="125"/>
      <c r="N525" s="125"/>
      <c r="O525" s="125"/>
      <c r="P525" s="125"/>
      <c r="Q525" s="125"/>
      <c r="R525" s="125"/>
      <c r="S525" s="125"/>
      <c r="T525" s="124"/>
      <c r="U525" s="124"/>
      <c r="V525" s="124"/>
      <c r="W525" s="124"/>
      <c r="X525" s="124"/>
    </row>
    <row r="526" spans="1:24">
      <c r="A526" s="124"/>
      <c r="B526" s="124"/>
      <c r="C526" s="124"/>
      <c r="D526" s="124"/>
      <c r="E526" s="124"/>
      <c r="F526" s="125"/>
      <c r="G526" s="125"/>
      <c r="H526" s="125"/>
      <c r="I526" s="125"/>
      <c r="J526" s="125"/>
      <c r="K526" s="125"/>
      <c r="L526" s="125"/>
      <c r="M526" s="125"/>
      <c r="N526" s="125"/>
      <c r="O526" s="125"/>
      <c r="P526" s="125"/>
      <c r="Q526" s="125"/>
      <c r="R526" s="125"/>
      <c r="S526" s="125"/>
      <c r="T526" s="124"/>
      <c r="U526" s="124"/>
      <c r="V526" s="124"/>
      <c r="W526" s="124"/>
      <c r="X526" s="124"/>
    </row>
    <row r="527" spans="1:24">
      <c r="A527" s="124"/>
      <c r="B527" s="124"/>
      <c r="C527" s="124"/>
      <c r="D527" s="124"/>
      <c r="E527" s="124"/>
      <c r="F527" s="125"/>
      <c r="G527" s="125"/>
      <c r="H527" s="125"/>
      <c r="I527" s="125"/>
      <c r="J527" s="125"/>
      <c r="K527" s="125"/>
      <c r="L527" s="125"/>
      <c r="M527" s="125"/>
      <c r="N527" s="125"/>
      <c r="O527" s="125"/>
      <c r="P527" s="125"/>
      <c r="Q527" s="125"/>
      <c r="R527" s="125"/>
      <c r="S527" s="125"/>
      <c r="T527" s="124"/>
      <c r="U527" s="124"/>
      <c r="V527" s="124"/>
      <c r="W527" s="124"/>
      <c r="X527" s="124"/>
    </row>
    <row r="528" spans="1:24">
      <c r="A528" s="124"/>
      <c r="B528" s="124"/>
      <c r="C528" s="124"/>
      <c r="D528" s="124"/>
      <c r="E528" s="124"/>
      <c r="F528" s="125"/>
      <c r="G528" s="125"/>
      <c r="H528" s="125"/>
      <c r="I528" s="125"/>
      <c r="J528" s="125"/>
      <c r="K528" s="125"/>
      <c r="L528" s="125"/>
      <c r="M528" s="125"/>
      <c r="N528" s="125"/>
      <c r="O528" s="125"/>
      <c r="P528" s="125"/>
      <c r="Q528" s="125"/>
      <c r="R528" s="125"/>
      <c r="S528" s="125"/>
      <c r="T528" s="124"/>
      <c r="U528" s="124"/>
      <c r="V528" s="124"/>
      <c r="W528" s="124"/>
      <c r="X528" s="124"/>
    </row>
    <row r="529" spans="1:24">
      <c r="A529" s="124"/>
      <c r="B529" s="124"/>
      <c r="C529" s="124"/>
      <c r="D529" s="124"/>
      <c r="E529" s="124"/>
      <c r="F529" s="125"/>
      <c r="G529" s="125"/>
      <c r="H529" s="125"/>
      <c r="I529" s="125"/>
      <c r="J529" s="125"/>
      <c r="K529" s="125"/>
      <c r="L529" s="125"/>
      <c r="M529" s="125"/>
      <c r="N529" s="125"/>
      <c r="O529" s="125"/>
      <c r="P529" s="125"/>
      <c r="Q529" s="125"/>
      <c r="R529" s="125"/>
      <c r="S529" s="125"/>
      <c r="T529" s="124"/>
      <c r="U529" s="124"/>
      <c r="V529" s="124"/>
      <c r="W529" s="124"/>
      <c r="X529" s="124"/>
    </row>
    <row r="530" spans="1:24">
      <c r="A530" s="124"/>
      <c r="B530" s="124"/>
      <c r="C530" s="124"/>
      <c r="D530" s="124"/>
      <c r="E530" s="124"/>
      <c r="F530" s="125"/>
      <c r="G530" s="125"/>
      <c r="H530" s="125"/>
      <c r="I530" s="125"/>
      <c r="J530" s="125"/>
      <c r="K530" s="125"/>
      <c r="L530" s="125"/>
      <c r="M530" s="125"/>
      <c r="N530" s="125"/>
      <c r="O530" s="125"/>
      <c r="P530" s="125"/>
      <c r="Q530" s="125"/>
      <c r="R530" s="125"/>
      <c r="S530" s="125"/>
      <c r="T530" s="124"/>
      <c r="U530" s="124"/>
      <c r="V530" s="124"/>
      <c r="W530" s="124"/>
      <c r="X530" s="124"/>
    </row>
    <row r="531" spans="1:24">
      <c r="A531" s="124"/>
      <c r="B531" s="124"/>
      <c r="C531" s="124"/>
      <c r="D531" s="124"/>
      <c r="E531" s="124"/>
      <c r="F531" s="125"/>
      <c r="G531" s="125"/>
      <c r="H531" s="125"/>
      <c r="I531" s="125"/>
      <c r="J531" s="125"/>
      <c r="K531" s="125"/>
      <c r="L531" s="125"/>
      <c r="M531" s="125"/>
      <c r="N531" s="125"/>
      <c r="O531" s="125"/>
      <c r="P531" s="125"/>
      <c r="Q531" s="125"/>
      <c r="R531" s="125"/>
      <c r="S531" s="125"/>
      <c r="T531" s="124"/>
      <c r="U531" s="124"/>
      <c r="V531" s="124"/>
      <c r="W531" s="124"/>
      <c r="X531" s="124"/>
    </row>
    <row r="532" spans="1:24">
      <c r="A532" s="124"/>
      <c r="B532" s="124"/>
      <c r="C532" s="124"/>
      <c r="D532" s="124"/>
      <c r="E532" s="124"/>
      <c r="F532" s="125"/>
      <c r="G532" s="125"/>
      <c r="H532" s="125"/>
      <c r="I532" s="125"/>
      <c r="J532" s="125"/>
      <c r="K532" s="125"/>
      <c r="L532" s="125"/>
      <c r="M532" s="125"/>
      <c r="N532" s="125"/>
      <c r="O532" s="125"/>
      <c r="P532" s="125"/>
      <c r="Q532" s="125"/>
      <c r="R532" s="125"/>
      <c r="S532" s="125"/>
      <c r="T532" s="124"/>
      <c r="U532" s="124"/>
      <c r="V532" s="124"/>
      <c r="W532" s="124"/>
      <c r="X532" s="124"/>
    </row>
    <row r="533" spans="1:24">
      <c r="A533" s="124"/>
      <c r="B533" s="124"/>
      <c r="C533" s="124"/>
      <c r="D533" s="124"/>
      <c r="E533" s="124"/>
      <c r="F533" s="125"/>
      <c r="G533" s="125"/>
      <c r="H533" s="125"/>
      <c r="I533" s="125"/>
      <c r="J533" s="125"/>
      <c r="K533" s="125"/>
      <c r="L533" s="125"/>
      <c r="M533" s="125"/>
      <c r="N533" s="125"/>
      <c r="O533" s="125"/>
      <c r="P533" s="125"/>
      <c r="Q533" s="125"/>
      <c r="R533" s="125"/>
      <c r="S533" s="125"/>
      <c r="T533" s="124"/>
      <c r="U533" s="124"/>
      <c r="V533" s="124"/>
      <c r="W533" s="124"/>
      <c r="X533" s="124"/>
    </row>
    <row r="534" spans="1:24">
      <c r="A534" s="124"/>
      <c r="B534" s="124"/>
      <c r="C534" s="124"/>
      <c r="D534" s="124"/>
      <c r="E534" s="124"/>
      <c r="F534" s="125"/>
      <c r="G534" s="125"/>
      <c r="H534" s="125"/>
      <c r="I534" s="125"/>
      <c r="J534" s="125"/>
      <c r="K534" s="125"/>
      <c r="L534" s="125"/>
      <c r="M534" s="125"/>
      <c r="N534" s="125"/>
      <c r="O534" s="125"/>
      <c r="P534" s="125"/>
      <c r="Q534" s="125"/>
      <c r="R534" s="125"/>
      <c r="S534" s="125"/>
      <c r="T534" s="124"/>
      <c r="U534" s="124"/>
      <c r="V534" s="124"/>
      <c r="W534" s="124"/>
      <c r="X534" s="124"/>
    </row>
    <row r="535" spans="1:24">
      <c r="A535" s="124"/>
      <c r="B535" s="124"/>
      <c r="C535" s="124"/>
      <c r="D535" s="124"/>
      <c r="E535" s="124"/>
      <c r="F535" s="125"/>
      <c r="G535" s="125"/>
      <c r="H535" s="125"/>
      <c r="I535" s="125"/>
      <c r="J535" s="125"/>
      <c r="K535" s="125"/>
      <c r="L535" s="125"/>
      <c r="M535" s="125"/>
      <c r="N535" s="125"/>
      <c r="O535" s="125"/>
      <c r="P535" s="125"/>
      <c r="Q535" s="125"/>
      <c r="R535" s="125"/>
      <c r="S535" s="125"/>
      <c r="T535" s="124"/>
      <c r="U535" s="124"/>
      <c r="V535" s="124"/>
      <c r="W535" s="124"/>
      <c r="X535" s="124"/>
    </row>
    <row r="536" spans="1:24">
      <c r="A536" s="124"/>
      <c r="B536" s="124"/>
      <c r="C536" s="124"/>
      <c r="D536" s="124"/>
      <c r="E536" s="124"/>
      <c r="F536" s="125"/>
      <c r="G536" s="125"/>
      <c r="H536" s="125"/>
      <c r="I536" s="125"/>
      <c r="J536" s="125"/>
      <c r="K536" s="125"/>
      <c r="L536" s="125"/>
      <c r="M536" s="125"/>
      <c r="N536" s="125"/>
      <c r="O536" s="125"/>
      <c r="P536" s="125"/>
      <c r="Q536" s="125"/>
      <c r="R536" s="125"/>
      <c r="S536" s="125"/>
      <c r="T536" s="124"/>
      <c r="U536" s="124"/>
      <c r="V536" s="124"/>
      <c r="W536" s="124"/>
      <c r="X536" s="124"/>
    </row>
    <row r="537" spans="1:24">
      <c r="A537" s="124"/>
      <c r="B537" s="124"/>
      <c r="C537" s="124"/>
      <c r="D537" s="124"/>
      <c r="E537" s="124"/>
      <c r="F537" s="125"/>
      <c r="G537" s="125"/>
      <c r="H537" s="125"/>
      <c r="I537" s="125"/>
      <c r="J537" s="125"/>
      <c r="K537" s="125"/>
      <c r="L537" s="125"/>
      <c r="M537" s="125"/>
      <c r="N537" s="125"/>
      <c r="O537" s="125"/>
      <c r="P537" s="125"/>
      <c r="Q537" s="125"/>
      <c r="R537" s="125"/>
      <c r="S537" s="125"/>
      <c r="T537" s="124"/>
      <c r="U537" s="124"/>
      <c r="V537" s="124"/>
      <c r="W537" s="124"/>
      <c r="X537" s="124"/>
    </row>
    <row r="538" spans="1:24">
      <c r="A538" s="124"/>
      <c r="B538" s="124"/>
      <c r="C538" s="124"/>
      <c r="D538" s="124"/>
      <c r="E538" s="124"/>
      <c r="F538" s="125"/>
      <c r="G538" s="125"/>
      <c r="H538" s="125"/>
      <c r="I538" s="125"/>
      <c r="J538" s="125"/>
      <c r="K538" s="125"/>
      <c r="L538" s="125"/>
      <c r="M538" s="125"/>
      <c r="N538" s="125"/>
      <c r="O538" s="125"/>
      <c r="P538" s="125"/>
      <c r="Q538" s="125"/>
      <c r="R538" s="125"/>
      <c r="S538" s="125"/>
      <c r="T538" s="124"/>
      <c r="U538" s="124"/>
      <c r="V538" s="124"/>
      <c r="W538" s="124"/>
      <c r="X538" s="124"/>
    </row>
    <row r="539" spans="1:24">
      <c r="A539" s="124"/>
      <c r="B539" s="124"/>
      <c r="C539" s="124"/>
      <c r="D539" s="124"/>
      <c r="E539" s="124"/>
      <c r="F539" s="125"/>
      <c r="G539" s="125"/>
      <c r="H539" s="125"/>
      <c r="I539" s="125"/>
      <c r="J539" s="125"/>
      <c r="K539" s="125"/>
      <c r="L539" s="125"/>
      <c r="M539" s="125"/>
      <c r="N539" s="125"/>
      <c r="O539" s="125"/>
      <c r="P539" s="125"/>
      <c r="Q539" s="125"/>
      <c r="R539" s="125"/>
      <c r="S539" s="125"/>
      <c r="T539" s="124"/>
      <c r="U539" s="124"/>
      <c r="V539" s="124"/>
      <c r="W539" s="124"/>
      <c r="X539" s="124"/>
    </row>
    <row r="540" spans="1:24">
      <c r="A540" s="124"/>
      <c r="B540" s="124"/>
      <c r="C540" s="124"/>
      <c r="D540" s="124"/>
      <c r="E540" s="124"/>
      <c r="F540" s="125"/>
      <c r="G540" s="125"/>
      <c r="H540" s="125"/>
      <c r="I540" s="125"/>
      <c r="J540" s="125"/>
      <c r="K540" s="125"/>
      <c r="L540" s="125"/>
      <c r="M540" s="125"/>
      <c r="N540" s="125"/>
      <c r="O540" s="125"/>
      <c r="P540" s="125"/>
      <c r="Q540" s="125"/>
      <c r="R540" s="125"/>
      <c r="S540" s="125"/>
      <c r="T540" s="124"/>
      <c r="U540" s="124"/>
      <c r="V540" s="124"/>
      <c r="W540" s="124"/>
      <c r="X540" s="124"/>
    </row>
    <row r="541" spans="1:24">
      <c r="A541" s="124"/>
      <c r="B541" s="124"/>
      <c r="C541" s="124"/>
      <c r="D541" s="124"/>
      <c r="E541" s="124"/>
      <c r="F541" s="125"/>
      <c r="G541" s="125"/>
      <c r="H541" s="125"/>
      <c r="I541" s="125"/>
      <c r="J541" s="125"/>
      <c r="K541" s="125"/>
      <c r="L541" s="125"/>
      <c r="M541" s="125"/>
      <c r="N541" s="125"/>
      <c r="O541" s="125"/>
      <c r="P541" s="125"/>
      <c r="Q541" s="125"/>
      <c r="R541" s="125"/>
      <c r="S541" s="125"/>
      <c r="T541" s="124"/>
      <c r="U541" s="124"/>
      <c r="V541" s="124"/>
      <c r="W541" s="124"/>
      <c r="X541" s="124"/>
    </row>
    <row r="542" spans="1:24">
      <c r="A542" s="124"/>
      <c r="B542" s="124"/>
      <c r="C542" s="124"/>
      <c r="D542" s="124"/>
      <c r="E542" s="124"/>
      <c r="F542" s="125"/>
      <c r="G542" s="125"/>
      <c r="H542" s="125"/>
      <c r="I542" s="125"/>
      <c r="J542" s="125"/>
      <c r="K542" s="125"/>
      <c r="L542" s="125"/>
      <c r="M542" s="125"/>
      <c r="N542" s="125"/>
      <c r="O542" s="125"/>
      <c r="P542" s="125"/>
      <c r="Q542" s="125"/>
      <c r="R542" s="125"/>
      <c r="S542" s="125"/>
      <c r="T542" s="124"/>
      <c r="U542" s="124"/>
      <c r="V542" s="124"/>
      <c r="W542" s="124"/>
      <c r="X542" s="124"/>
    </row>
    <row r="543" spans="1:24">
      <c r="A543" s="124"/>
      <c r="B543" s="124"/>
      <c r="C543" s="124"/>
      <c r="D543" s="124"/>
      <c r="E543" s="124"/>
      <c r="F543" s="125"/>
      <c r="G543" s="125"/>
      <c r="H543" s="125"/>
      <c r="I543" s="125"/>
      <c r="J543" s="125"/>
      <c r="K543" s="125"/>
      <c r="L543" s="125"/>
      <c r="M543" s="125"/>
      <c r="N543" s="125"/>
      <c r="O543" s="125"/>
      <c r="P543" s="125"/>
      <c r="Q543" s="125"/>
      <c r="R543" s="125"/>
      <c r="S543" s="125"/>
      <c r="T543" s="124"/>
      <c r="U543" s="124"/>
      <c r="V543" s="124"/>
      <c r="W543" s="124"/>
      <c r="X543" s="124"/>
    </row>
    <row r="544" spans="1:24">
      <c r="A544" s="124"/>
      <c r="B544" s="124"/>
      <c r="C544" s="124"/>
      <c r="D544" s="124"/>
      <c r="E544" s="124"/>
      <c r="F544" s="125"/>
      <c r="G544" s="125"/>
      <c r="H544" s="125"/>
      <c r="I544" s="125"/>
      <c r="J544" s="125"/>
      <c r="K544" s="125"/>
      <c r="L544" s="125"/>
      <c r="M544" s="125"/>
      <c r="N544" s="125"/>
      <c r="O544" s="125"/>
      <c r="P544" s="125"/>
      <c r="Q544" s="125"/>
      <c r="R544" s="125"/>
      <c r="S544" s="125"/>
      <c r="T544" s="124"/>
      <c r="U544" s="124"/>
      <c r="V544" s="124"/>
      <c r="W544" s="124"/>
      <c r="X544" s="124"/>
    </row>
    <row r="545" spans="1:24">
      <c r="A545" s="124"/>
      <c r="B545" s="124"/>
      <c r="C545" s="124"/>
      <c r="D545" s="124"/>
      <c r="E545" s="124"/>
      <c r="F545" s="125"/>
      <c r="G545" s="125"/>
      <c r="H545" s="125"/>
      <c r="I545" s="125"/>
      <c r="J545" s="125"/>
      <c r="K545" s="125"/>
      <c r="L545" s="125"/>
      <c r="M545" s="125"/>
      <c r="N545" s="125"/>
      <c r="O545" s="125"/>
      <c r="P545" s="125"/>
      <c r="Q545" s="125"/>
      <c r="R545" s="125"/>
      <c r="S545" s="125"/>
      <c r="T545" s="124"/>
      <c r="U545" s="124"/>
      <c r="V545" s="124"/>
      <c r="W545" s="124"/>
      <c r="X545" s="124"/>
    </row>
    <row r="546" spans="1:24">
      <c r="A546" s="124"/>
      <c r="B546" s="124"/>
      <c r="C546" s="124"/>
      <c r="D546" s="124"/>
      <c r="E546" s="124"/>
      <c r="F546" s="125"/>
      <c r="G546" s="125"/>
      <c r="H546" s="125"/>
      <c r="I546" s="125"/>
      <c r="J546" s="125"/>
      <c r="K546" s="125"/>
      <c r="L546" s="125"/>
      <c r="M546" s="125"/>
      <c r="N546" s="125"/>
      <c r="O546" s="125"/>
      <c r="P546" s="125"/>
      <c r="Q546" s="125"/>
      <c r="R546" s="125"/>
      <c r="S546" s="125"/>
      <c r="T546" s="124"/>
      <c r="U546" s="124"/>
      <c r="V546" s="124"/>
      <c r="W546" s="124"/>
      <c r="X546" s="124"/>
    </row>
    <row r="547" spans="1:24">
      <c r="A547" s="124"/>
      <c r="B547" s="124"/>
      <c r="C547" s="124"/>
      <c r="D547" s="124"/>
      <c r="E547" s="124"/>
      <c r="F547" s="125"/>
      <c r="G547" s="125"/>
      <c r="H547" s="125"/>
      <c r="I547" s="125"/>
      <c r="J547" s="125"/>
      <c r="K547" s="125"/>
      <c r="L547" s="125"/>
      <c r="M547" s="125"/>
      <c r="N547" s="125"/>
      <c r="O547" s="125"/>
      <c r="P547" s="125"/>
      <c r="Q547" s="125"/>
      <c r="R547" s="125"/>
      <c r="S547" s="125"/>
      <c r="T547" s="124"/>
      <c r="U547" s="124"/>
      <c r="V547" s="124"/>
      <c r="W547" s="124"/>
      <c r="X547" s="124"/>
    </row>
    <row r="548" spans="1:24">
      <c r="A548" s="124"/>
      <c r="B548" s="124"/>
      <c r="C548" s="124"/>
      <c r="D548" s="124"/>
      <c r="E548" s="124"/>
      <c r="F548" s="125"/>
      <c r="G548" s="125"/>
      <c r="H548" s="125"/>
      <c r="I548" s="125"/>
      <c r="J548" s="125"/>
      <c r="K548" s="125"/>
      <c r="L548" s="125"/>
      <c r="M548" s="125"/>
      <c r="N548" s="125"/>
      <c r="O548" s="125"/>
      <c r="P548" s="125"/>
      <c r="Q548" s="125"/>
      <c r="R548" s="125"/>
      <c r="S548" s="125"/>
      <c r="T548" s="124"/>
      <c r="U548" s="124"/>
      <c r="V548" s="124"/>
      <c r="W548" s="124"/>
      <c r="X548" s="124"/>
    </row>
    <row r="549" spans="1:24">
      <c r="A549" s="124"/>
      <c r="B549" s="124"/>
      <c r="C549" s="124"/>
      <c r="D549" s="124"/>
      <c r="E549" s="124"/>
      <c r="F549" s="125"/>
      <c r="G549" s="125"/>
      <c r="H549" s="125"/>
      <c r="I549" s="125"/>
      <c r="J549" s="125"/>
      <c r="K549" s="125"/>
      <c r="L549" s="125"/>
      <c r="M549" s="125"/>
      <c r="N549" s="125"/>
      <c r="O549" s="125"/>
      <c r="P549" s="125"/>
      <c r="Q549" s="125"/>
      <c r="R549" s="125"/>
      <c r="S549" s="125"/>
      <c r="T549" s="124"/>
      <c r="U549" s="124"/>
      <c r="V549" s="124"/>
      <c r="W549" s="124"/>
      <c r="X549" s="124"/>
    </row>
    <row r="550" spans="1:24">
      <c r="A550" s="124"/>
      <c r="B550" s="124"/>
      <c r="C550" s="124"/>
      <c r="D550" s="124"/>
      <c r="E550" s="124"/>
      <c r="F550" s="125"/>
      <c r="G550" s="125"/>
      <c r="H550" s="125"/>
      <c r="I550" s="125"/>
      <c r="J550" s="125"/>
      <c r="K550" s="125"/>
      <c r="L550" s="125"/>
      <c r="M550" s="125"/>
      <c r="N550" s="125"/>
      <c r="O550" s="125"/>
      <c r="P550" s="125"/>
      <c r="Q550" s="125"/>
      <c r="R550" s="125"/>
      <c r="S550" s="125"/>
      <c r="T550" s="124"/>
      <c r="U550" s="124"/>
      <c r="V550" s="124"/>
      <c r="W550" s="124"/>
      <c r="X550" s="124"/>
    </row>
    <row r="551" spans="1:24">
      <c r="A551" s="124"/>
      <c r="B551" s="124"/>
      <c r="C551" s="124"/>
      <c r="D551" s="124"/>
      <c r="E551" s="124"/>
      <c r="F551" s="125"/>
      <c r="G551" s="125"/>
      <c r="H551" s="125"/>
      <c r="I551" s="125"/>
      <c r="J551" s="125"/>
      <c r="K551" s="125"/>
      <c r="L551" s="125"/>
      <c r="M551" s="125"/>
      <c r="N551" s="125"/>
      <c r="O551" s="125"/>
      <c r="P551" s="125"/>
      <c r="Q551" s="125"/>
      <c r="R551" s="125"/>
      <c r="S551" s="125"/>
      <c r="T551" s="124"/>
      <c r="U551" s="124"/>
      <c r="V551" s="124"/>
      <c r="W551" s="124"/>
      <c r="X551" s="124"/>
    </row>
    <row r="552" spans="1:24">
      <c r="A552" s="124"/>
      <c r="B552" s="124"/>
      <c r="C552" s="124"/>
      <c r="D552" s="124"/>
      <c r="E552" s="124"/>
      <c r="F552" s="125"/>
      <c r="G552" s="125"/>
      <c r="H552" s="125"/>
      <c r="I552" s="125"/>
      <c r="J552" s="125"/>
      <c r="K552" s="125"/>
      <c r="L552" s="125"/>
      <c r="M552" s="125"/>
      <c r="N552" s="125"/>
      <c r="O552" s="125"/>
      <c r="P552" s="125"/>
      <c r="Q552" s="125"/>
      <c r="R552" s="125"/>
      <c r="S552" s="125"/>
      <c r="T552" s="124"/>
      <c r="U552" s="124"/>
      <c r="V552" s="124"/>
      <c r="W552" s="124"/>
      <c r="X552" s="124"/>
    </row>
    <row r="553" spans="1:24">
      <c r="A553" s="124"/>
      <c r="B553" s="124"/>
      <c r="C553" s="124"/>
      <c r="D553" s="124"/>
      <c r="E553" s="124"/>
      <c r="F553" s="125"/>
      <c r="G553" s="125"/>
      <c r="H553" s="125"/>
      <c r="I553" s="125"/>
      <c r="J553" s="125"/>
      <c r="K553" s="125"/>
      <c r="L553" s="125"/>
      <c r="M553" s="125"/>
      <c r="N553" s="125"/>
      <c r="O553" s="125"/>
      <c r="P553" s="125"/>
      <c r="Q553" s="125"/>
      <c r="R553" s="125"/>
      <c r="S553" s="125"/>
      <c r="T553" s="124"/>
      <c r="U553" s="124"/>
      <c r="V553" s="124"/>
      <c r="W553" s="124"/>
      <c r="X553" s="124"/>
    </row>
    <row r="554" spans="1:24">
      <c r="A554" s="124"/>
      <c r="B554" s="124"/>
      <c r="C554" s="124"/>
      <c r="D554" s="124"/>
      <c r="E554" s="124"/>
      <c r="F554" s="125"/>
      <c r="G554" s="125"/>
      <c r="H554" s="125"/>
      <c r="I554" s="125"/>
      <c r="J554" s="125"/>
      <c r="K554" s="125"/>
      <c r="L554" s="125"/>
      <c r="M554" s="125"/>
      <c r="N554" s="125"/>
      <c r="O554" s="125"/>
      <c r="P554" s="125"/>
      <c r="Q554" s="125"/>
      <c r="R554" s="125"/>
      <c r="S554" s="125"/>
      <c r="T554" s="124"/>
      <c r="U554" s="124"/>
      <c r="V554" s="124"/>
      <c r="W554" s="124"/>
      <c r="X554" s="124"/>
    </row>
    <row r="555" spans="1:24">
      <c r="A555" s="124"/>
      <c r="B555" s="124"/>
      <c r="C555" s="124"/>
      <c r="D555" s="124"/>
      <c r="E555" s="124"/>
      <c r="F555" s="125"/>
      <c r="G555" s="125"/>
      <c r="H555" s="125"/>
      <c r="I555" s="125"/>
      <c r="J555" s="125"/>
      <c r="K555" s="125"/>
      <c r="L555" s="125"/>
      <c r="M555" s="125"/>
      <c r="N555" s="125"/>
      <c r="O555" s="125"/>
      <c r="P555" s="125"/>
      <c r="Q555" s="125"/>
      <c r="R555" s="125"/>
      <c r="S555" s="125"/>
      <c r="T555" s="124"/>
      <c r="U555" s="124"/>
      <c r="V555" s="124"/>
      <c r="W555" s="124"/>
      <c r="X555" s="124"/>
    </row>
    <row r="556" spans="1:24">
      <c r="A556" s="124"/>
      <c r="B556" s="124"/>
      <c r="C556" s="124"/>
      <c r="D556" s="124"/>
      <c r="E556" s="124"/>
      <c r="F556" s="125"/>
      <c r="G556" s="125"/>
      <c r="H556" s="125"/>
      <c r="I556" s="125"/>
      <c r="J556" s="125"/>
      <c r="K556" s="125"/>
      <c r="L556" s="125"/>
      <c r="M556" s="125"/>
      <c r="N556" s="125"/>
      <c r="O556" s="125"/>
      <c r="P556" s="125"/>
      <c r="Q556" s="125"/>
      <c r="R556" s="125"/>
      <c r="S556" s="125"/>
      <c r="T556" s="124"/>
      <c r="U556" s="124"/>
      <c r="V556" s="124"/>
      <c r="W556" s="124"/>
      <c r="X556" s="124"/>
    </row>
    <row r="557" spans="1:24">
      <c r="A557" s="124"/>
      <c r="B557" s="124"/>
      <c r="C557" s="124"/>
      <c r="D557" s="124"/>
      <c r="E557" s="124"/>
      <c r="F557" s="125"/>
      <c r="G557" s="125"/>
      <c r="H557" s="125"/>
      <c r="I557" s="125"/>
      <c r="J557" s="125"/>
      <c r="K557" s="125"/>
      <c r="L557" s="125"/>
      <c r="M557" s="125"/>
      <c r="N557" s="125"/>
      <c r="O557" s="125"/>
      <c r="P557" s="125"/>
      <c r="Q557" s="125"/>
      <c r="R557" s="125"/>
      <c r="S557" s="125"/>
      <c r="T557" s="124"/>
      <c r="U557" s="124"/>
      <c r="V557" s="124"/>
      <c r="W557" s="124"/>
      <c r="X557" s="124"/>
    </row>
    <row r="558" spans="1:24">
      <c r="A558" s="124"/>
      <c r="B558" s="124"/>
      <c r="C558" s="124"/>
      <c r="D558" s="124"/>
      <c r="E558" s="124"/>
      <c r="F558" s="125"/>
      <c r="G558" s="125"/>
      <c r="H558" s="125"/>
      <c r="I558" s="125"/>
      <c r="J558" s="125"/>
      <c r="K558" s="125"/>
      <c r="L558" s="125"/>
      <c r="M558" s="125"/>
      <c r="N558" s="125"/>
      <c r="O558" s="125"/>
      <c r="P558" s="125"/>
      <c r="Q558" s="125"/>
      <c r="R558" s="125"/>
      <c r="S558" s="125"/>
      <c r="T558" s="124"/>
      <c r="U558" s="124"/>
      <c r="V558" s="124"/>
      <c r="W558" s="124"/>
      <c r="X558" s="124"/>
    </row>
    <row r="559" spans="1:24">
      <c r="A559" s="124"/>
      <c r="B559" s="124"/>
      <c r="C559" s="124"/>
      <c r="D559" s="124"/>
      <c r="E559" s="124"/>
      <c r="F559" s="125"/>
      <c r="G559" s="125"/>
      <c r="H559" s="125"/>
      <c r="I559" s="125"/>
      <c r="J559" s="125"/>
      <c r="K559" s="125"/>
      <c r="L559" s="125"/>
      <c r="M559" s="125"/>
      <c r="N559" s="125"/>
      <c r="O559" s="125"/>
      <c r="P559" s="125"/>
      <c r="Q559" s="125"/>
      <c r="R559" s="125"/>
      <c r="S559" s="125"/>
      <c r="T559" s="124"/>
      <c r="U559" s="124"/>
      <c r="V559" s="124"/>
      <c r="W559" s="124"/>
      <c r="X559" s="124"/>
    </row>
    <row r="560" spans="1:24">
      <c r="A560" s="124"/>
      <c r="B560" s="124"/>
      <c r="C560" s="124"/>
      <c r="D560" s="124"/>
      <c r="E560" s="124"/>
      <c r="F560" s="125"/>
      <c r="G560" s="125"/>
      <c r="H560" s="125"/>
      <c r="I560" s="125"/>
      <c r="J560" s="125"/>
      <c r="K560" s="125"/>
      <c r="L560" s="125"/>
      <c r="M560" s="125"/>
      <c r="N560" s="125"/>
      <c r="O560" s="125"/>
      <c r="P560" s="125"/>
      <c r="Q560" s="125"/>
      <c r="R560" s="125"/>
      <c r="S560" s="125"/>
      <c r="T560" s="124"/>
      <c r="U560" s="124"/>
      <c r="V560" s="124"/>
      <c r="W560" s="124"/>
      <c r="X560" s="124"/>
    </row>
    <row r="561" spans="1:24">
      <c r="A561" s="124"/>
      <c r="B561" s="124"/>
      <c r="C561" s="124"/>
      <c r="D561" s="124"/>
      <c r="E561" s="124"/>
      <c r="F561" s="125"/>
      <c r="G561" s="125"/>
      <c r="H561" s="125"/>
      <c r="I561" s="125"/>
      <c r="J561" s="125"/>
      <c r="K561" s="125"/>
      <c r="L561" s="125"/>
      <c r="M561" s="125"/>
      <c r="N561" s="125"/>
      <c r="O561" s="125"/>
      <c r="P561" s="125"/>
      <c r="Q561" s="125"/>
      <c r="R561" s="125"/>
      <c r="S561" s="125"/>
      <c r="T561" s="124"/>
      <c r="U561" s="124"/>
      <c r="V561" s="124"/>
      <c r="W561" s="124"/>
      <c r="X561" s="124"/>
    </row>
    <row r="562" spans="1:24">
      <c r="A562" s="124"/>
      <c r="B562" s="124"/>
      <c r="C562" s="124"/>
      <c r="D562" s="124"/>
      <c r="E562" s="124"/>
      <c r="F562" s="125"/>
      <c r="G562" s="125"/>
      <c r="H562" s="125"/>
      <c r="I562" s="125"/>
      <c r="J562" s="125"/>
      <c r="K562" s="125"/>
      <c r="L562" s="125"/>
      <c r="M562" s="125"/>
      <c r="N562" s="125"/>
      <c r="O562" s="125"/>
      <c r="P562" s="125"/>
      <c r="Q562" s="125"/>
      <c r="R562" s="125"/>
      <c r="S562" s="125"/>
      <c r="T562" s="124"/>
      <c r="U562" s="124"/>
      <c r="V562" s="124"/>
      <c r="W562" s="124"/>
      <c r="X562" s="124"/>
    </row>
    <row r="563" spans="1:24">
      <c r="A563" s="124"/>
      <c r="B563" s="124"/>
      <c r="C563" s="124"/>
      <c r="D563" s="124"/>
      <c r="E563" s="124"/>
      <c r="F563" s="125"/>
      <c r="G563" s="125"/>
      <c r="H563" s="125"/>
      <c r="I563" s="125"/>
      <c r="J563" s="125"/>
      <c r="K563" s="125"/>
      <c r="L563" s="125"/>
      <c r="M563" s="125"/>
      <c r="N563" s="125"/>
      <c r="O563" s="125"/>
      <c r="P563" s="125"/>
      <c r="Q563" s="125"/>
      <c r="R563" s="125"/>
      <c r="S563" s="125"/>
      <c r="T563" s="124"/>
      <c r="U563" s="124"/>
      <c r="V563" s="124"/>
      <c r="W563" s="124"/>
      <c r="X563" s="124"/>
    </row>
    <row r="564" spans="1:24">
      <c r="A564" s="124"/>
      <c r="B564" s="124"/>
      <c r="C564" s="124"/>
      <c r="D564" s="124"/>
      <c r="E564" s="124"/>
      <c r="F564" s="125"/>
      <c r="G564" s="125"/>
      <c r="H564" s="125"/>
      <c r="I564" s="125"/>
      <c r="J564" s="125"/>
      <c r="K564" s="125"/>
      <c r="L564" s="125"/>
      <c r="M564" s="125"/>
      <c r="N564" s="125"/>
      <c r="O564" s="125"/>
      <c r="P564" s="125"/>
      <c r="Q564" s="125"/>
      <c r="R564" s="125"/>
      <c r="S564" s="125"/>
      <c r="T564" s="124"/>
      <c r="U564" s="124"/>
      <c r="V564" s="124"/>
      <c r="W564" s="124"/>
      <c r="X564" s="124"/>
    </row>
    <row r="565" spans="1:24">
      <c r="A565" s="124"/>
      <c r="B565" s="124"/>
      <c r="C565" s="124"/>
      <c r="D565" s="124"/>
      <c r="E565" s="124"/>
      <c r="F565" s="125"/>
      <c r="G565" s="125"/>
      <c r="H565" s="125"/>
      <c r="I565" s="125"/>
      <c r="J565" s="125"/>
      <c r="K565" s="125"/>
      <c r="L565" s="125"/>
      <c r="M565" s="125"/>
      <c r="N565" s="125"/>
      <c r="O565" s="125"/>
      <c r="P565" s="125"/>
      <c r="Q565" s="125"/>
      <c r="R565" s="125"/>
      <c r="S565" s="125"/>
      <c r="T565" s="124"/>
      <c r="U565" s="124"/>
      <c r="V565" s="124"/>
      <c r="W565" s="124"/>
      <c r="X565" s="124"/>
    </row>
    <row r="566" spans="1:24">
      <c r="A566" s="124"/>
      <c r="B566" s="124"/>
      <c r="C566" s="124"/>
      <c r="D566" s="124"/>
      <c r="E566" s="124"/>
      <c r="F566" s="125"/>
      <c r="G566" s="125"/>
      <c r="H566" s="125"/>
      <c r="I566" s="125"/>
      <c r="J566" s="125"/>
      <c r="K566" s="125"/>
      <c r="L566" s="125"/>
      <c r="M566" s="125"/>
      <c r="N566" s="125"/>
      <c r="O566" s="125"/>
      <c r="P566" s="125"/>
      <c r="Q566" s="125"/>
      <c r="R566" s="125"/>
      <c r="S566" s="125"/>
      <c r="T566" s="124"/>
      <c r="U566" s="124"/>
      <c r="V566" s="124"/>
      <c r="W566" s="124"/>
      <c r="X566" s="124"/>
    </row>
    <row r="567" spans="1:24">
      <c r="A567" s="124"/>
      <c r="B567" s="124"/>
      <c r="C567" s="124"/>
      <c r="D567" s="124"/>
      <c r="E567" s="124"/>
      <c r="F567" s="125"/>
      <c r="G567" s="125"/>
      <c r="H567" s="125"/>
      <c r="I567" s="125"/>
      <c r="J567" s="125"/>
      <c r="K567" s="125"/>
      <c r="L567" s="125"/>
      <c r="M567" s="125"/>
      <c r="N567" s="125"/>
      <c r="O567" s="125"/>
      <c r="P567" s="125"/>
      <c r="Q567" s="125"/>
      <c r="R567" s="125"/>
      <c r="S567" s="125"/>
      <c r="T567" s="124"/>
      <c r="U567" s="124"/>
      <c r="V567" s="124"/>
      <c r="W567" s="124"/>
      <c r="X567" s="124"/>
    </row>
    <row r="568" spans="1:24">
      <c r="A568" s="124"/>
      <c r="B568" s="124"/>
      <c r="C568" s="124"/>
      <c r="D568" s="124"/>
      <c r="E568" s="124"/>
      <c r="F568" s="125"/>
      <c r="G568" s="125"/>
      <c r="H568" s="125"/>
      <c r="I568" s="125"/>
      <c r="J568" s="125"/>
      <c r="K568" s="125"/>
      <c r="L568" s="125"/>
      <c r="M568" s="125"/>
      <c r="N568" s="125"/>
      <c r="O568" s="125"/>
      <c r="P568" s="125"/>
      <c r="Q568" s="125"/>
      <c r="R568" s="125"/>
      <c r="S568" s="125"/>
      <c r="T568" s="124"/>
      <c r="U568" s="124"/>
      <c r="V568" s="124"/>
      <c r="W568" s="124"/>
      <c r="X568" s="124"/>
    </row>
    <row r="569" spans="1:24">
      <c r="A569" s="124"/>
      <c r="B569" s="124"/>
      <c r="C569" s="124"/>
      <c r="D569" s="124"/>
      <c r="E569" s="124"/>
      <c r="F569" s="125"/>
      <c r="G569" s="125"/>
      <c r="H569" s="125"/>
      <c r="I569" s="125"/>
      <c r="J569" s="125"/>
      <c r="K569" s="125"/>
      <c r="L569" s="125"/>
      <c r="M569" s="125"/>
      <c r="N569" s="125"/>
      <c r="O569" s="125"/>
      <c r="P569" s="125"/>
      <c r="Q569" s="125"/>
      <c r="R569" s="125"/>
      <c r="S569" s="125"/>
      <c r="T569" s="124"/>
      <c r="U569" s="124"/>
      <c r="V569" s="124"/>
      <c r="W569" s="124"/>
      <c r="X569" s="124"/>
    </row>
    <row r="570" spans="1:24">
      <c r="A570" s="124"/>
      <c r="B570" s="124"/>
      <c r="C570" s="124"/>
      <c r="D570" s="124"/>
      <c r="E570" s="124"/>
      <c r="F570" s="125"/>
      <c r="G570" s="125"/>
      <c r="H570" s="125"/>
      <c r="I570" s="125"/>
      <c r="J570" s="125"/>
      <c r="K570" s="125"/>
      <c r="L570" s="125"/>
      <c r="M570" s="125"/>
      <c r="N570" s="125"/>
      <c r="O570" s="125"/>
      <c r="P570" s="125"/>
      <c r="Q570" s="125"/>
      <c r="R570" s="125"/>
      <c r="S570" s="125"/>
      <c r="T570" s="124"/>
      <c r="U570" s="124"/>
      <c r="V570" s="124"/>
      <c r="W570" s="124"/>
      <c r="X570" s="124"/>
    </row>
    <row r="571" spans="1:24">
      <c r="A571" s="124"/>
      <c r="B571" s="124"/>
      <c r="C571" s="124"/>
      <c r="D571" s="124"/>
      <c r="E571" s="124"/>
      <c r="F571" s="125"/>
      <c r="G571" s="125"/>
      <c r="H571" s="125"/>
      <c r="I571" s="125"/>
      <c r="J571" s="125"/>
      <c r="K571" s="125"/>
      <c r="L571" s="125"/>
      <c r="M571" s="125"/>
      <c r="N571" s="125"/>
      <c r="O571" s="125"/>
      <c r="P571" s="125"/>
      <c r="Q571" s="125"/>
      <c r="R571" s="125"/>
      <c r="S571" s="125"/>
      <c r="T571" s="124"/>
      <c r="U571" s="124"/>
      <c r="V571" s="124"/>
      <c r="W571" s="124"/>
      <c r="X571" s="124"/>
    </row>
    <row r="572" spans="1:24">
      <c r="A572" s="124"/>
      <c r="B572" s="124"/>
      <c r="C572" s="124"/>
      <c r="D572" s="124"/>
      <c r="E572" s="124"/>
      <c r="F572" s="125"/>
      <c r="G572" s="125"/>
      <c r="H572" s="125"/>
      <c r="I572" s="125"/>
      <c r="J572" s="125"/>
      <c r="K572" s="125"/>
      <c r="L572" s="125"/>
      <c r="M572" s="125"/>
      <c r="N572" s="125"/>
      <c r="O572" s="125"/>
      <c r="P572" s="125"/>
      <c r="Q572" s="125"/>
      <c r="R572" s="125"/>
      <c r="S572" s="125"/>
      <c r="T572" s="124"/>
      <c r="U572" s="124"/>
      <c r="V572" s="124"/>
      <c r="W572" s="124"/>
      <c r="X572" s="124"/>
    </row>
    <row r="573" spans="1:24">
      <c r="A573" s="124"/>
      <c r="B573" s="124"/>
      <c r="C573" s="124"/>
      <c r="D573" s="124"/>
      <c r="E573" s="124"/>
      <c r="F573" s="125"/>
      <c r="G573" s="125"/>
      <c r="H573" s="125"/>
      <c r="I573" s="125"/>
      <c r="J573" s="125"/>
      <c r="K573" s="125"/>
      <c r="L573" s="125"/>
      <c r="M573" s="125"/>
      <c r="N573" s="125"/>
      <c r="O573" s="125"/>
      <c r="P573" s="125"/>
      <c r="Q573" s="125"/>
      <c r="R573" s="125"/>
      <c r="S573" s="125"/>
      <c r="T573" s="124"/>
      <c r="U573" s="124"/>
      <c r="V573" s="124"/>
      <c r="W573" s="124"/>
      <c r="X573" s="124"/>
    </row>
    <row r="574" spans="1:24">
      <c r="A574" s="124"/>
      <c r="B574" s="124"/>
      <c r="C574" s="124"/>
      <c r="D574" s="124"/>
      <c r="E574" s="124"/>
      <c r="F574" s="125"/>
      <c r="G574" s="125"/>
      <c r="H574" s="125"/>
      <c r="I574" s="125"/>
      <c r="J574" s="125"/>
      <c r="K574" s="125"/>
      <c r="L574" s="125"/>
      <c r="M574" s="125"/>
      <c r="N574" s="125"/>
      <c r="O574" s="125"/>
      <c r="P574" s="125"/>
      <c r="Q574" s="125"/>
      <c r="R574" s="125"/>
      <c r="S574" s="125"/>
      <c r="T574" s="124"/>
      <c r="U574" s="124"/>
      <c r="V574" s="124"/>
      <c r="W574" s="124"/>
      <c r="X574" s="124"/>
    </row>
    <row r="575" spans="1:24">
      <c r="A575" s="124"/>
      <c r="B575" s="124"/>
      <c r="C575" s="124"/>
      <c r="D575" s="124"/>
      <c r="E575" s="124"/>
      <c r="F575" s="125"/>
      <c r="G575" s="125"/>
      <c r="H575" s="125"/>
      <c r="I575" s="125"/>
      <c r="J575" s="125"/>
      <c r="K575" s="125"/>
      <c r="L575" s="125"/>
      <c r="M575" s="125"/>
      <c r="N575" s="125"/>
      <c r="O575" s="125"/>
      <c r="P575" s="125"/>
      <c r="Q575" s="125"/>
      <c r="R575" s="125"/>
      <c r="S575" s="125"/>
      <c r="T575" s="124"/>
      <c r="U575" s="124"/>
      <c r="V575" s="124"/>
      <c r="W575" s="124"/>
      <c r="X575" s="124"/>
    </row>
    <row r="576" spans="1:24">
      <c r="A576" s="124"/>
      <c r="B576" s="124"/>
      <c r="C576" s="124"/>
      <c r="D576" s="124"/>
      <c r="E576" s="124"/>
      <c r="F576" s="125"/>
      <c r="G576" s="125"/>
      <c r="H576" s="125"/>
      <c r="I576" s="125"/>
      <c r="J576" s="125"/>
      <c r="K576" s="125"/>
      <c r="L576" s="125"/>
      <c r="M576" s="125"/>
      <c r="N576" s="125"/>
      <c r="O576" s="125"/>
      <c r="P576" s="125"/>
      <c r="Q576" s="125"/>
      <c r="R576" s="125"/>
      <c r="S576" s="125"/>
      <c r="T576" s="124"/>
      <c r="U576" s="124"/>
      <c r="V576" s="124"/>
      <c r="W576" s="124"/>
      <c r="X576" s="124"/>
    </row>
    <row r="577" spans="1:24">
      <c r="A577" s="124"/>
      <c r="B577" s="124"/>
      <c r="C577" s="124"/>
      <c r="D577" s="124"/>
      <c r="E577" s="124"/>
      <c r="F577" s="125"/>
      <c r="G577" s="125"/>
      <c r="H577" s="125"/>
      <c r="I577" s="125"/>
      <c r="J577" s="125"/>
      <c r="K577" s="125"/>
      <c r="L577" s="125"/>
      <c r="M577" s="125"/>
      <c r="N577" s="125"/>
      <c r="O577" s="125"/>
      <c r="P577" s="125"/>
      <c r="Q577" s="125"/>
      <c r="R577" s="125"/>
      <c r="S577" s="125"/>
      <c r="T577" s="124"/>
      <c r="U577" s="124"/>
      <c r="V577" s="124"/>
      <c r="W577" s="124"/>
      <c r="X577" s="124"/>
    </row>
    <row r="578" spans="1:24">
      <c r="A578" s="124"/>
      <c r="B578" s="124"/>
      <c r="C578" s="124"/>
      <c r="D578" s="124"/>
      <c r="E578" s="124"/>
      <c r="F578" s="125"/>
      <c r="G578" s="125"/>
      <c r="H578" s="125"/>
      <c r="I578" s="125"/>
      <c r="J578" s="125"/>
      <c r="K578" s="125"/>
      <c r="L578" s="125"/>
      <c r="M578" s="125"/>
      <c r="N578" s="125"/>
      <c r="O578" s="125"/>
      <c r="P578" s="125"/>
      <c r="Q578" s="125"/>
      <c r="R578" s="125"/>
      <c r="S578" s="125"/>
      <c r="T578" s="124"/>
      <c r="U578" s="124"/>
      <c r="V578" s="124"/>
      <c r="W578" s="124"/>
      <c r="X578" s="124"/>
    </row>
    <row r="579" spans="1:24">
      <c r="A579" s="124"/>
      <c r="B579" s="124"/>
      <c r="C579" s="124"/>
      <c r="D579" s="124"/>
      <c r="E579" s="124"/>
      <c r="F579" s="125"/>
      <c r="G579" s="125"/>
      <c r="H579" s="125"/>
      <c r="I579" s="125"/>
      <c r="J579" s="125"/>
      <c r="K579" s="125"/>
      <c r="L579" s="125"/>
      <c r="M579" s="125"/>
      <c r="N579" s="125"/>
      <c r="O579" s="125"/>
      <c r="P579" s="125"/>
      <c r="Q579" s="125"/>
      <c r="R579" s="125"/>
      <c r="S579" s="125"/>
      <c r="T579" s="124"/>
      <c r="U579" s="124"/>
      <c r="V579" s="124"/>
      <c r="W579" s="124"/>
      <c r="X579" s="124"/>
    </row>
    <row r="580" spans="1:24">
      <c r="A580" s="124"/>
      <c r="B580" s="124"/>
      <c r="C580" s="124"/>
      <c r="D580" s="124"/>
      <c r="E580" s="124"/>
      <c r="F580" s="125"/>
      <c r="G580" s="125"/>
      <c r="H580" s="125"/>
      <c r="I580" s="125"/>
      <c r="J580" s="125"/>
      <c r="K580" s="125"/>
      <c r="L580" s="125"/>
      <c r="M580" s="125"/>
      <c r="N580" s="125"/>
      <c r="O580" s="125"/>
      <c r="P580" s="125"/>
      <c r="Q580" s="125"/>
      <c r="R580" s="125"/>
      <c r="S580" s="125"/>
      <c r="T580" s="124"/>
      <c r="U580" s="124"/>
      <c r="V580" s="124"/>
      <c r="W580" s="124"/>
      <c r="X580" s="124"/>
    </row>
    <row r="581" spans="1:24">
      <c r="A581" s="124"/>
      <c r="B581" s="124"/>
      <c r="C581" s="124"/>
      <c r="D581" s="124"/>
      <c r="E581" s="124"/>
      <c r="F581" s="125"/>
      <c r="G581" s="125"/>
      <c r="H581" s="125"/>
      <c r="I581" s="125"/>
      <c r="J581" s="125"/>
      <c r="K581" s="125"/>
      <c r="L581" s="125"/>
      <c r="M581" s="125"/>
      <c r="N581" s="125"/>
      <c r="O581" s="125"/>
      <c r="P581" s="125"/>
      <c r="Q581" s="125"/>
      <c r="R581" s="125"/>
      <c r="S581" s="125"/>
      <c r="T581" s="124"/>
      <c r="U581" s="124"/>
      <c r="V581" s="124"/>
      <c r="W581" s="124"/>
      <c r="X581" s="124"/>
    </row>
    <row r="582" spans="1:24">
      <c r="A582" s="124"/>
      <c r="B582" s="124"/>
      <c r="C582" s="124"/>
      <c r="D582" s="124"/>
      <c r="E582" s="124"/>
      <c r="F582" s="125"/>
      <c r="G582" s="125"/>
      <c r="H582" s="125"/>
      <c r="I582" s="125"/>
      <c r="J582" s="125"/>
      <c r="K582" s="125"/>
      <c r="L582" s="125"/>
      <c r="M582" s="125"/>
      <c r="N582" s="125"/>
      <c r="O582" s="125"/>
      <c r="P582" s="125"/>
      <c r="Q582" s="125"/>
      <c r="R582" s="125"/>
      <c r="S582" s="125"/>
      <c r="T582" s="124"/>
      <c r="U582" s="124"/>
      <c r="V582" s="124"/>
      <c r="W582" s="124"/>
      <c r="X582" s="124"/>
    </row>
    <row r="583" spans="1:24">
      <c r="A583" s="124"/>
      <c r="B583" s="124"/>
      <c r="C583" s="124"/>
      <c r="D583" s="124"/>
      <c r="E583" s="124"/>
      <c r="F583" s="125"/>
      <c r="G583" s="125"/>
      <c r="H583" s="125"/>
      <c r="I583" s="125"/>
      <c r="J583" s="125"/>
      <c r="K583" s="125"/>
      <c r="L583" s="125"/>
      <c r="M583" s="125"/>
      <c r="N583" s="125"/>
      <c r="O583" s="125"/>
      <c r="P583" s="125"/>
      <c r="Q583" s="125"/>
      <c r="R583" s="125"/>
      <c r="S583" s="125"/>
      <c r="T583" s="124"/>
      <c r="U583" s="124"/>
      <c r="V583" s="124"/>
      <c r="W583" s="124"/>
      <c r="X583" s="124"/>
    </row>
    <row r="584" spans="1:24">
      <c r="A584" s="124"/>
      <c r="B584" s="124"/>
      <c r="C584" s="124"/>
      <c r="D584" s="124"/>
      <c r="E584" s="124"/>
      <c r="F584" s="125"/>
      <c r="G584" s="125"/>
      <c r="H584" s="125"/>
      <c r="I584" s="125"/>
      <c r="J584" s="125"/>
      <c r="K584" s="125"/>
      <c r="L584" s="125"/>
      <c r="M584" s="125"/>
      <c r="N584" s="125"/>
      <c r="O584" s="125"/>
      <c r="P584" s="125"/>
      <c r="Q584" s="125"/>
      <c r="R584" s="125"/>
      <c r="S584" s="125"/>
      <c r="T584" s="124"/>
      <c r="U584" s="124"/>
      <c r="V584" s="124"/>
      <c r="W584" s="124"/>
      <c r="X584" s="124"/>
    </row>
    <row r="585" spans="1:24">
      <c r="A585" s="124"/>
      <c r="B585" s="124"/>
      <c r="C585" s="124"/>
      <c r="D585" s="124"/>
      <c r="E585" s="124"/>
      <c r="F585" s="125"/>
      <c r="G585" s="125"/>
      <c r="H585" s="125"/>
      <c r="I585" s="125"/>
      <c r="J585" s="125"/>
      <c r="K585" s="125"/>
      <c r="L585" s="125"/>
      <c r="M585" s="125"/>
      <c r="N585" s="125"/>
      <c r="O585" s="125"/>
      <c r="P585" s="125"/>
      <c r="Q585" s="125"/>
      <c r="R585" s="125"/>
      <c r="S585" s="125"/>
      <c r="T585" s="124"/>
      <c r="U585" s="124"/>
      <c r="V585" s="124"/>
      <c r="W585" s="124"/>
      <c r="X585" s="124"/>
    </row>
    <row r="586" spans="1:24">
      <c r="A586" s="124"/>
      <c r="B586" s="124"/>
      <c r="C586" s="124"/>
      <c r="D586" s="124"/>
      <c r="E586" s="124"/>
      <c r="F586" s="125"/>
      <c r="G586" s="125"/>
      <c r="H586" s="125"/>
      <c r="I586" s="125"/>
      <c r="J586" s="125"/>
      <c r="K586" s="125"/>
      <c r="L586" s="125"/>
      <c r="M586" s="125"/>
      <c r="N586" s="125"/>
      <c r="O586" s="125"/>
      <c r="P586" s="125"/>
      <c r="Q586" s="125"/>
      <c r="R586" s="125"/>
      <c r="S586" s="125"/>
      <c r="T586" s="124"/>
      <c r="U586" s="124"/>
      <c r="V586" s="124"/>
      <c r="W586" s="124"/>
      <c r="X586" s="124"/>
    </row>
    <row r="587" spans="1:24">
      <c r="A587" s="124"/>
      <c r="B587" s="124"/>
      <c r="C587" s="124"/>
      <c r="D587" s="124"/>
      <c r="E587" s="124"/>
      <c r="F587" s="125"/>
      <c r="G587" s="125"/>
      <c r="H587" s="125"/>
      <c r="I587" s="125"/>
      <c r="J587" s="125"/>
      <c r="K587" s="125"/>
      <c r="L587" s="125"/>
      <c r="M587" s="125"/>
      <c r="N587" s="125"/>
      <c r="O587" s="125"/>
      <c r="P587" s="125"/>
      <c r="Q587" s="125"/>
      <c r="R587" s="125"/>
      <c r="S587" s="125"/>
      <c r="T587" s="124"/>
      <c r="U587" s="124"/>
      <c r="V587" s="124"/>
      <c r="W587" s="124"/>
      <c r="X587" s="124"/>
    </row>
    <row r="588" spans="1:24">
      <c r="A588" s="124"/>
      <c r="B588" s="124"/>
      <c r="C588" s="124"/>
      <c r="D588" s="124"/>
      <c r="E588" s="124"/>
      <c r="F588" s="125"/>
      <c r="G588" s="125"/>
      <c r="H588" s="125"/>
      <c r="I588" s="125"/>
      <c r="J588" s="125"/>
      <c r="K588" s="125"/>
      <c r="L588" s="125"/>
      <c r="M588" s="125"/>
      <c r="N588" s="125"/>
      <c r="O588" s="125"/>
      <c r="P588" s="125"/>
      <c r="Q588" s="125"/>
      <c r="R588" s="125"/>
      <c r="S588" s="125"/>
      <c r="T588" s="124"/>
      <c r="U588" s="124"/>
      <c r="V588" s="124"/>
      <c r="W588" s="124"/>
      <c r="X588" s="124"/>
    </row>
    <row r="589" spans="1:24">
      <c r="A589" s="124"/>
      <c r="B589" s="124"/>
      <c r="C589" s="124"/>
      <c r="D589" s="124"/>
      <c r="E589" s="124"/>
      <c r="F589" s="125"/>
      <c r="G589" s="125"/>
      <c r="H589" s="125"/>
      <c r="I589" s="125"/>
      <c r="J589" s="125"/>
      <c r="K589" s="125"/>
      <c r="L589" s="125"/>
      <c r="M589" s="125"/>
      <c r="N589" s="125"/>
      <c r="O589" s="125"/>
      <c r="P589" s="125"/>
      <c r="Q589" s="125"/>
      <c r="R589" s="125"/>
      <c r="S589" s="125"/>
      <c r="T589" s="124"/>
      <c r="U589" s="124"/>
      <c r="V589" s="124"/>
      <c r="W589" s="124"/>
      <c r="X589" s="124"/>
    </row>
    <row r="590" spans="1:24">
      <c r="A590" s="124"/>
      <c r="B590" s="124"/>
      <c r="C590" s="124"/>
      <c r="D590" s="124"/>
      <c r="E590" s="124"/>
      <c r="F590" s="125"/>
      <c r="G590" s="125"/>
      <c r="H590" s="125"/>
      <c r="I590" s="125"/>
      <c r="J590" s="125"/>
      <c r="K590" s="125"/>
      <c r="L590" s="125"/>
      <c r="M590" s="125"/>
      <c r="N590" s="125"/>
      <c r="O590" s="125"/>
      <c r="P590" s="125"/>
      <c r="Q590" s="125"/>
      <c r="R590" s="125"/>
      <c r="S590" s="125"/>
      <c r="T590" s="124"/>
      <c r="U590" s="124"/>
      <c r="V590" s="124"/>
      <c r="W590" s="124"/>
      <c r="X590" s="124"/>
    </row>
    <row r="591" spans="1:24">
      <c r="A591" s="124"/>
      <c r="B591" s="124"/>
      <c r="C591" s="124"/>
      <c r="D591" s="124"/>
      <c r="E591" s="124"/>
      <c r="F591" s="125"/>
      <c r="G591" s="125"/>
      <c r="H591" s="125"/>
      <c r="I591" s="125"/>
      <c r="J591" s="125"/>
      <c r="K591" s="125"/>
      <c r="L591" s="125"/>
      <c r="M591" s="125"/>
      <c r="N591" s="125"/>
      <c r="O591" s="125"/>
      <c r="P591" s="125"/>
      <c r="Q591" s="125"/>
      <c r="R591" s="125"/>
      <c r="S591" s="125"/>
      <c r="T591" s="124"/>
      <c r="U591" s="124"/>
      <c r="V591" s="124"/>
      <c r="W591" s="124"/>
      <c r="X591" s="124"/>
    </row>
    <row r="592" spans="1:24">
      <c r="A592" s="124"/>
      <c r="B592" s="124"/>
      <c r="C592" s="124"/>
      <c r="D592" s="124"/>
      <c r="E592" s="124"/>
      <c r="F592" s="125"/>
      <c r="G592" s="125"/>
      <c r="H592" s="125"/>
      <c r="I592" s="125"/>
      <c r="J592" s="125"/>
      <c r="K592" s="125"/>
      <c r="L592" s="125"/>
      <c r="M592" s="125"/>
      <c r="N592" s="125"/>
      <c r="O592" s="125"/>
      <c r="P592" s="125"/>
      <c r="Q592" s="125"/>
      <c r="R592" s="125"/>
      <c r="S592" s="125"/>
      <c r="T592" s="124"/>
      <c r="U592" s="124"/>
      <c r="V592" s="124"/>
      <c r="W592" s="124"/>
      <c r="X592" s="124"/>
    </row>
    <row r="593" spans="1:24">
      <c r="A593" s="124"/>
      <c r="B593" s="124"/>
      <c r="C593" s="124"/>
      <c r="D593" s="124"/>
      <c r="E593" s="124"/>
      <c r="F593" s="125"/>
      <c r="G593" s="125"/>
      <c r="H593" s="125"/>
      <c r="I593" s="125"/>
      <c r="J593" s="125"/>
      <c r="K593" s="125"/>
      <c r="L593" s="125"/>
      <c r="M593" s="125"/>
      <c r="N593" s="125"/>
      <c r="O593" s="125"/>
      <c r="P593" s="125"/>
      <c r="Q593" s="125"/>
      <c r="R593" s="125"/>
      <c r="S593" s="125"/>
      <c r="T593" s="124"/>
      <c r="U593" s="124"/>
      <c r="V593" s="124"/>
      <c r="W593" s="124"/>
      <c r="X593" s="124"/>
    </row>
    <row r="594" spans="1:24">
      <c r="A594" s="124"/>
      <c r="B594" s="124"/>
      <c r="C594" s="124"/>
      <c r="D594" s="124"/>
      <c r="E594" s="124"/>
      <c r="F594" s="125"/>
      <c r="G594" s="125"/>
      <c r="H594" s="125"/>
      <c r="I594" s="125"/>
      <c r="J594" s="125"/>
      <c r="K594" s="125"/>
      <c r="L594" s="125"/>
      <c r="M594" s="125"/>
      <c r="N594" s="125"/>
      <c r="O594" s="125"/>
      <c r="P594" s="125"/>
      <c r="Q594" s="125"/>
      <c r="R594" s="125"/>
      <c r="S594" s="125"/>
      <c r="T594" s="124"/>
      <c r="U594" s="124"/>
      <c r="V594" s="124"/>
      <c r="W594" s="124"/>
      <c r="X594" s="124"/>
    </row>
    <row r="595" spans="1:24">
      <c r="A595" s="124"/>
      <c r="B595" s="124"/>
      <c r="C595" s="124"/>
      <c r="D595" s="124"/>
      <c r="E595" s="124"/>
      <c r="F595" s="125"/>
      <c r="G595" s="125"/>
      <c r="H595" s="125"/>
      <c r="I595" s="125"/>
      <c r="J595" s="125"/>
      <c r="K595" s="125"/>
      <c r="L595" s="125"/>
      <c r="M595" s="125"/>
      <c r="N595" s="125"/>
      <c r="O595" s="125"/>
      <c r="P595" s="125"/>
      <c r="Q595" s="125"/>
      <c r="R595" s="125"/>
      <c r="S595" s="125"/>
      <c r="T595" s="124"/>
      <c r="U595" s="124"/>
      <c r="V595" s="124"/>
      <c r="W595" s="124"/>
      <c r="X595" s="124"/>
    </row>
    <row r="596" spans="1:24">
      <c r="A596" s="124"/>
      <c r="B596" s="124"/>
      <c r="C596" s="124"/>
      <c r="D596" s="124"/>
      <c r="E596" s="124"/>
      <c r="F596" s="125"/>
      <c r="G596" s="125"/>
      <c r="H596" s="125"/>
      <c r="I596" s="125"/>
      <c r="J596" s="125"/>
      <c r="K596" s="125"/>
      <c r="L596" s="125"/>
      <c r="M596" s="125"/>
      <c r="N596" s="125"/>
      <c r="O596" s="125"/>
      <c r="P596" s="125"/>
      <c r="Q596" s="125"/>
      <c r="R596" s="125"/>
      <c r="S596" s="125"/>
      <c r="T596" s="124"/>
      <c r="U596" s="124"/>
      <c r="V596" s="124"/>
      <c r="W596" s="124"/>
      <c r="X596" s="124"/>
    </row>
    <row r="597" spans="1:24">
      <c r="A597" s="124"/>
      <c r="B597" s="124"/>
      <c r="C597" s="124"/>
      <c r="D597" s="124"/>
      <c r="E597" s="124"/>
      <c r="F597" s="125"/>
      <c r="G597" s="125"/>
      <c r="H597" s="125"/>
      <c r="I597" s="125"/>
      <c r="J597" s="125"/>
      <c r="K597" s="125"/>
      <c r="L597" s="125"/>
      <c r="M597" s="125"/>
      <c r="N597" s="125"/>
      <c r="O597" s="125"/>
      <c r="P597" s="125"/>
      <c r="Q597" s="125"/>
      <c r="R597" s="125"/>
      <c r="S597" s="125"/>
      <c r="T597" s="124"/>
      <c r="U597" s="124"/>
      <c r="V597" s="124"/>
      <c r="W597" s="124"/>
      <c r="X597" s="124"/>
    </row>
    <row r="598" spans="1:24">
      <c r="A598" s="124"/>
      <c r="B598" s="124"/>
      <c r="C598" s="124"/>
      <c r="D598" s="124"/>
      <c r="E598" s="124"/>
      <c r="F598" s="125"/>
      <c r="G598" s="125"/>
      <c r="H598" s="125"/>
      <c r="I598" s="125"/>
      <c r="J598" s="125"/>
      <c r="K598" s="125"/>
      <c r="L598" s="125"/>
      <c r="M598" s="125"/>
      <c r="N598" s="125"/>
      <c r="O598" s="125"/>
      <c r="P598" s="125"/>
      <c r="Q598" s="125"/>
      <c r="R598" s="125"/>
      <c r="S598" s="125"/>
      <c r="T598" s="124"/>
      <c r="U598" s="124"/>
      <c r="V598" s="124"/>
      <c r="W598" s="124"/>
      <c r="X598" s="124"/>
    </row>
    <row r="599" spans="1:24">
      <c r="A599" s="124"/>
      <c r="B599" s="124"/>
      <c r="C599" s="124"/>
      <c r="D599" s="124"/>
      <c r="E599" s="124"/>
      <c r="F599" s="125"/>
      <c r="G599" s="125"/>
      <c r="H599" s="125"/>
      <c r="I599" s="125"/>
      <c r="J599" s="125"/>
      <c r="K599" s="125"/>
      <c r="L599" s="125"/>
      <c r="M599" s="125"/>
      <c r="N599" s="125"/>
      <c r="O599" s="125"/>
      <c r="P599" s="125"/>
      <c r="Q599" s="125"/>
      <c r="R599" s="125"/>
      <c r="S599" s="125"/>
      <c r="T599" s="124"/>
      <c r="U599" s="124"/>
      <c r="V599" s="124"/>
      <c r="W599" s="124"/>
      <c r="X599" s="124"/>
    </row>
    <row r="600" spans="1:24">
      <c r="A600" s="124"/>
      <c r="B600" s="124"/>
      <c r="C600" s="124"/>
      <c r="D600" s="124"/>
      <c r="E600" s="124"/>
      <c r="F600" s="125"/>
      <c r="G600" s="125"/>
      <c r="H600" s="125"/>
      <c r="I600" s="125"/>
      <c r="J600" s="125"/>
      <c r="K600" s="125"/>
      <c r="L600" s="125"/>
      <c r="M600" s="125"/>
      <c r="N600" s="125"/>
      <c r="O600" s="125"/>
      <c r="P600" s="125"/>
      <c r="Q600" s="125"/>
      <c r="R600" s="125"/>
      <c r="S600" s="125"/>
      <c r="T600" s="124"/>
      <c r="U600" s="124"/>
      <c r="V600" s="124"/>
      <c r="W600" s="124"/>
      <c r="X600" s="124"/>
    </row>
    <row r="601" spans="1:24">
      <c r="A601" s="124"/>
      <c r="B601" s="124"/>
      <c r="C601" s="124"/>
      <c r="D601" s="124"/>
      <c r="E601" s="124"/>
      <c r="F601" s="125"/>
      <c r="G601" s="125"/>
      <c r="H601" s="125"/>
      <c r="I601" s="125"/>
      <c r="J601" s="125"/>
      <c r="K601" s="125"/>
      <c r="L601" s="125"/>
      <c r="M601" s="125"/>
      <c r="N601" s="125"/>
      <c r="O601" s="125"/>
      <c r="P601" s="125"/>
      <c r="Q601" s="125"/>
      <c r="R601" s="125"/>
      <c r="S601" s="125"/>
      <c r="T601" s="124"/>
      <c r="U601" s="124"/>
      <c r="V601" s="124"/>
      <c r="W601" s="124"/>
      <c r="X601" s="124"/>
    </row>
    <row r="602" spans="1:24">
      <c r="A602" s="124"/>
      <c r="B602" s="124"/>
      <c r="C602" s="124"/>
      <c r="D602" s="124"/>
      <c r="E602" s="124"/>
      <c r="F602" s="125"/>
      <c r="G602" s="125"/>
      <c r="H602" s="125"/>
      <c r="I602" s="125"/>
      <c r="J602" s="125"/>
      <c r="K602" s="125"/>
      <c r="L602" s="125"/>
      <c r="M602" s="125"/>
      <c r="N602" s="125"/>
      <c r="O602" s="125"/>
      <c r="P602" s="125"/>
      <c r="Q602" s="125"/>
      <c r="R602" s="125"/>
      <c r="S602" s="125"/>
      <c r="T602" s="124"/>
      <c r="U602" s="124"/>
      <c r="V602" s="124"/>
      <c r="W602" s="124"/>
      <c r="X602" s="124"/>
    </row>
    <row r="603" spans="1:24">
      <c r="A603" s="124"/>
      <c r="B603" s="124"/>
      <c r="C603" s="124"/>
      <c r="D603" s="124"/>
      <c r="E603" s="124"/>
      <c r="F603" s="125"/>
      <c r="G603" s="125"/>
      <c r="H603" s="125"/>
      <c r="I603" s="125"/>
      <c r="J603" s="125"/>
      <c r="K603" s="125"/>
      <c r="L603" s="125"/>
      <c r="M603" s="125"/>
      <c r="N603" s="125"/>
      <c r="O603" s="125"/>
      <c r="P603" s="125"/>
      <c r="Q603" s="125"/>
      <c r="R603" s="125"/>
      <c r="S603" s="125"/>
      <c r="T603" s="124"/>
      <c r="U603" s="124"/>
      <c r="V603" s="124"/>
      <c r="W603" s="124"/>
      <c r="X603" s="124"/>
    </row>
    <row r="604" spans="1:24">
      <c r="A604" s="124"/>
      <c r="B604" s="124"/>
      <c r="C604" s="124"/>
      <c r="D604" s="124"/>
      <c r="E604" s="124"/>
      <c r="F604" s="125"/>
      <c r="G604" s="125"/>
      <c r="H604" s="125"/>
      <c r="I604" s="125"/>
      <c r="J604" s="125"/>
      <c r="K604" s="125"/>
      <c r="L604" s="125"/>
      <c r="M604" s="125"/>
      <c r="N604" s="125"/>
      <c r="O604" s="125"/>
      <c r="P604" s="125"/>
      <c r="Q604" s="125"/>
      <c r="R604" s="125"/>
      <c r="S604" s="125"/>
      <c r="T604" s="124"/>
      <c r="U604" s="124"/>
      <c r="V604" s="124"/>
      <c r="W604" s="124"/>
      <c r="X604" s="124"/>
    </row>
    <row r="605" spans="1:24">
      <c r="A605" s="124"/>
      <c r="B605" s="124"/>
      <c r="C605" s="124"/>
      <c r="D605" s="124"/>
      <c r="E605" s="124"/>
      <c r="F605" s="125"/>
      <c r="G605" s="125"/>
      <c r="H605" s="125"/>
      <c r="I605" s="125"/>
      <c r="J605" s="125"/>
      <c r="K605" s="125"/>
      <c r="L605" s="125"/>
      <c r="M605" s="125"/>
      <c r="N605" s="125"/>
      <c r="O605" s="125"/>
      <c r="P605" s="125"/>
      <c r="Q605" s="125"/>
      <c r="R605" s="125"/>
      <c r="S605" s="125"/>
      <c r="T605" s="124"/>
      <c r="U605" s="124"/>
      <c r="V605" s="124"/>
      <c r="W605" s="124"/>
      <c r="X605" s="124"/>
    </row>
    <row r="606" spans="1:24">
      <c r="A606" s="124"/>
      <c r="B606" s="124"/>
      <c r="C606" s="124"/>
      <c r="D606" s="124"/>
      <c r="E606" s="124"/>
      <c r="F606" s="125"/>
      <c r="G606" s="125"/>
      <c r="H606" s="125"/>
      <c r="I606" s="125"/>
      <c r="J606" s="125"/>
      <c r="K606" s="125"/>
      <c r="L606" s="125"/>
      <c r="M606" s="125"/>
      <c r="N606" s="125"/>
      <c r="O606" s="125"/>
      <c r="P606" s="125"/>
      <c r="Q606" s="125"/>
      <c r="R606" s="125"/>
      <c r="S606" s="125"/>
      <c r="T606" s="124"/>
      <c r="U606" s="124"/>
      <c r="V606" s="124"/>
      <c r="W606" s="124"/>
      <c r="X606" s="124"/>
    </row>
    <row r="607" spans="1:24">
      <c r="A607" s="124"/>
      <c r="B607" s="124"/>
      <c r="C607" s="124"/>
      <c r="D607" s="124"/>
      <c r="E607" s="124"/>
      <c r="F607" s="125"/>
      <c r="G607" s="125"/>
      <c r="H607" s="125"/>
      <c r="I607" s="125"/>
      <c r="J607" s="125"/>
      <c r="K607" s="125"/>
      <c r="L607" s="125"/>
      <c r="M607" s="125"/>
      <c r="N607" s="125"/>
      <c r="O607" s="125"/>
      <c r="P607" s="125"/>
      <c r="Q607" s="125"/>
      <c r="R607" s="125"/>
      <c r="S607" s="125"/>
      <c r="T607" s="124"/>
      <c r="U607" s="124"/>
      <c r="V607" s="124"/>
      <c r="W607" s="124"/>
      <c r="X607" s="124"/>
    </row>
    <row r="608" spans="1:24">
      <c r="A608" s="124"/>
      <c r="B608" s="124"/>
      <c r="C608" s="124"/>
      <c r="D608" s="124"/>
      <c r="E608" s="124"/>
      <c r="F608" s="125"/>
      <c r="G608" s="125"/>
      <c r="H608" s="125"/>
      <c r="I608" s="125"/>
      <c r="J608" s="125"/>
      <c r="K608" s="125"/>
      <c r="L608" s="125"/>
      <c r="M608" s="125"/>
      <c r="N608" s="125"/>
      <c r="O608" s="125"/>
      <c r="P608" s="125"/>
      <c r="Q608" s="125"/>
      <c r="R608" s="125"/>
      <c r="S608" s="125"/>
      <c r="T608" s="124"/>
      <c r="U608" s="124"/>
      <c r="V608" s="124"/>
      <c r="W608" s="124"/>
      <c r="X608" s="124"/>
    </row>
    <row r="609" spans="1:24">
      <c r="A609" s="124"/>
      <c r="B609" s="124"/>
      <c r="C609" s="124"/>
      <c r="D609" s="124"/>
      <c r="E609" s="124"/>
      <c r="F609" s="125"/>
      <c r="G609" s="125"/>
      <c r="H609" s="125"/>
      <c r="I609" s="125"/>
      <c r="J609" s="125"/>
      <c r="K609" s="125"/>
      <c r="L609" s="125"/>
      <c r="M609" s="125"/>
      <c r="N609" s="125"/>
      <c r="O609" s="125"/>
      <c r="P609" s="125"/>
      <c r="Q609" s="125"/>
      <c r="R609" s="125"/>
      <c r="S609" s="125"/>
      <c r="T609" s="124"/>
      <c r="U609" s="124"/>
      <c r="V609" s="124"/>
      <c r="W609" s="124"/>
      <c r="X609" s="124"/>
    </row>
    <row r="610" spans="1:24">
      <c r="A610" s="124"/>
      <c r="B610" s="124"/>
      <c r="C610" s="124"/>
      <c r="D610" s="124"/>
      <c r="E610" s="124"/>
      <c r="F610" s="125"/>
      <c r="G610" s="125"/>
      <c r="H610" s="125"/>
      <c r="I610" s="125"/>
      <c r="J610" s="125"/>
      <c r="K610" s="125"/>
      <c r="L610" s="125"/>
      <c r="M610" s="125"/>
      <c r="N610" s="125"/>
      <c r="O610" s="125"/>
      <c r="P610" s="125"/>
      <c r="Q610" s="125"/>
      <c r="R610" s="125"/>
      <c r="S610" s="125"/>
      <c r="T610" s="124"/>
      <c r="U610" s="124"/>
      <c r="V610" s="124"/>
      <c r="W610" s="124"/>
      <c r="X610" s="124"/>
    </row>
    <row r="611" spans="1:24">
      <c r="A611" s="124"/>
      <c r="B611" s="124"/>
      <c r="C611" s="124"/>
      <c r="D611" s="124"/>
      <c r="E611" s="124"/>
      <c r="F611" s="125"/>
      <c r="G611" s="125"/>
      <c r="H611" s="125"/>
      <c r="I611" s="125"/>
      <c r="J611" s="125"/>
      <c r="K611" s="125"/>
      <c r="L611" s="125"/>
      <c r="M611" s="125"/>
      <c r="N611" s="125"/>
      <c r="O611" s="125"/>
      <c r="P611" s="125"/>
      <c r="Q611" s="125"/>
      <c r="R611" s="125"/>
      <c r="S611" s="125"/>
      <c r="T611" s="124"/>
      <c r="U611" s="124"/>
      <c r="V611" s="124"/>
      <c r="W611" s="124"/>
      <c r="X611" s="124"/>
    </row>
    <row r="612" spans="1:24">
      <c r="A612" s="124"/>
      <c r="B612" s="124"/>
      <c r="C612" s="124"/>
      <c r="D612" s="124"/>
      <c r="E612" s="124"/>
      <c r="F612" s="125"/>
      <c r="G612" s="125"/>
      <c r="H612" s="125"/>
      <c r="I612" s="125"/>
      <c r="J612" s="125"/>
      <c r="K612" s="125"/>
      <c r="L612" s="125"/>
      <c r="M612" s="125"/>
      <c r="N612" s="125"/>
      <c r="O612" s="125"/>
      <c r="P612" s="125"/>
      <c r="Q612" s="125"/>
      <c r="R612" s="125"/>
      <c r="S612" s="125"/>
      <c r="T612" s="124"/>
      <c r="U612" s="124"/>
      <c r="V612" s="124"/>
      <c r="W612" s="124"/>
      <c r="X612" s="124"/>
    </row>
    <row r="613" spans="1:24">
      <c r="A613" s="124"/>
      <c r="B613" s="124"/>
      <c r="C613" s="124"/>
      <c r="D613" s="124"/>
      <c r="E613" s="124"/>
      <c r="F613" s="125"/>
      <c r="G613" s="125"/>
      <c r="H613" s="125"/>
      <c r="I613" s="125"/>
      <c r="J613" s="125"/>
      <c r="K613" s="125"/>
      <c r="L613" s="125"/>
      <c r="M613" s="125"/>
      <c r="N613" s="125"/>
      <c r="O613" s="125"/>
      <c r="P613" s="125"/>
      <c r="Q613" s="125"/>
      <c r="R613" s="125"/>
      <c r="S613" s="125"/>
      <c r="T613" s="124"/>
      <c r="U613" s="124"/>
      <c r="V613" s="124"/>
      <c r="W613" s="124"/>
      <c r="X613" s="124"/>
    </row>
    <row r="614" spans="1:24">
      <c r="A614" s="124"/>
      <c r="B614" s="124"/>
      <c r="C614" s="124"/>
      <c r="D614" s="124"/>
      <c r="E614" s="124"/>
      <c r="F614" s="125"/>
      <c r="G614" s="125"/>
      <c r="H614" s="125"/>
      <c r="I614" s="125"/>
      <c r="J614" s="125"/>
      <c r="K614" s="125"/>
      <c r="L614" s="125"/>
      <c r="M614" s="125"/>
      <c r="N614" s="125"/>
      <c r="O614" s="125"/>
      <c r="P614" s="125"/>
      <c r="Q614" s="125"/>
      <c r="R614" s="125"/>
      <c r="S614" s="125"/>
      <c r="T614" s="124"/>
      <c r="U614" s="124"/>
      <c r="V614" s="124"/>
      <c r="W614" s="124"/>
      <c r="X614" s="124"/>
    </row>
    <row r="615" spans="1:24">
      <c r="A615" s="124"/>
      <c r="B615" s="124"/>
      <c r="C615" s="124"/>
      <c r="D615" s="124"/>
      <c r="E615" s="124"/>
      <c r="F615" s="125"/>
      <c r="G615" s="125"/>
      <c r="H615" s="125"/>
      <c r="I615" s="125"/>
      <c r="J615" s="125"/>
      <c r="K615" s="125"/>
      <c r="L615" s="125"/>
      <c r="M615" s="125"/>
      <c r="N615" s="125"/>
      <c r="O615" s="125"/>
      <c r="P615" s="125"/>
      <c r="Q615" s="125"/>
      <c r="R615" s="125"/>
      <c r="S615" s="125"/>
      <c r="T615" s="124"/>
      <c r="U615" s="124"/>
      <c r="V615" s="124"/>
      <c r="W615" s="124"/>
      <c r="X615" s="124"/>
    </row>
    <row r="616" spans="1:24">
      <c r="A616" s="124"/>
      <c r="B616" s="124"/>
      <c r="C616" s="124"/>
      <c r="D616" s="124"/>
      <c r="E616" s="124"/>
      <c r="F616" s="125"/>
      <c r="G616" s="125"/>
      <c r="H616" s="125"/>
      <c r="I616" s="125"/>
      <c r="J616" s="125"/>
      <c r="K616" s="125"/>
      <c r="L616" s="125"/>
      <c r="M616" s="125"/>
      <c r="N616" s="125"/>
      <c r="O616" s="125"/>
      <c r="P616" s="125"/>
      <c r="Q616" s="125"/>
      <c r="R616" s="125"/>
      <c r="S616" s="125"/>
      <c r="T616" s="124"/>
      <c r="U616" s="124"/>
      <c r="V616" s="124"/>
      <c r="W616" s="124"/>
      <c r="X616" s="124"/>
    </row>
    <row r="617" spans="1:24">
      <c r="A617" s="124"/>
      <c r="B617" s="124"/>
      <c r="C617" s="124"/>
      <c r="D617" s="124"/>
      <c r="E617" s="124"/>
      <c r="F617" s="125"/>
      <c r="G617" s="125"/>
      <c r="H617" s="125"/>
      <c r="I617" s="125"/>
      <c r="J617" s="125"/>
      <c r="K617" s="125"/>
      <c r="L617" s="125"/>
      <c r="M617" s="125"/>
      <c r="N617" s="125"/>
      <c r="O617" s="125"/>
      <c r="P617" s="125"/>
      <c r="Q617" s="125"/>
      <c r="R617" s="125"/>
      <c r="S617" s="125"/>
      <c r="T617" s="124"/>
      <c r="U617" s="124"/>
      <c r="V617" s="124"/>
      <c r="W617" s="124"/>
      <c r="X617" s="124"/>
    </row>
    <row r="618" spans="1:24">
      <c r="A618" s="124"/>
      <c r="B618" s="124"/>
      <c r="C618" s="124"/>
      <c r="D618" s="124"/>
      <c r="E618" s="124"/>
      <c r="F618" s="125"/>
      <c r="G618" s="125"/>
      <c r="H618" s="125"/>
      <c r="I618" s="125"/>
      <c r="J618" s="125"/>
      <c r="K618" s="125"/>
      <c r="L618" s="125"/>
      <c r="M618" s="125"/>
      <c r="N618" s="125"/>
      <c r="O618" s="125"/>
      <c r="P618" s="125"/>
      <c r="Q618" s="125"/>
      <c r="R618" s="125"/>
      <c r="S618" s="125"/>
      <c r="T618" s="124"/>
      <c r="U618" s="124"/>
      <c r="V618" s="124"/>
      <c r="W618" s="124"/>
      <c r="X618" s="124"/>
    </row>
    <row r="619" spans="1:24">
      <c r="A619" s="124"/>
      <c r="B619" s="124"/>
      <c r="C619" s="124"/>
      <c r="D619" s="124"/>
      <c r="E619" s="124"/>
      <c r="F619" s="125"/>
      <c r="G619" s="125"/>
      <c r="H619" s="125"/>
      <c r="I619" s="125"/>
      <c r="J619" s="125"/>
      <c r="K619" s="125"/>
      <c r="L619" s="125"/>
      <c r="M619" s="125"/>
      <c r="N619" s="125"/>
      <c r="O619" s="125"/>
      <c r="P619" s="125"/>
      <c r="Q619" s="125"/>
      <c r="R619" s="125"/>
      <c r="S619" s="125"/>
      <c r="T619" s="124"/>
      <c r="U619" s="124"/>
      <c r="V619" s="124"/>
      <c r="W619" s="124"/>
      <c r="X619" s="124"/>
    </row>
    <row r="620" spans="1:24">
      <c r="A620" s="124"/>
      <c r="B620" s="124"/>
      <c r="C620" s="124"/>
      <c r="D620" s="124"/>
      <c r="E620" s="124"/>
      <c r="F620" s="125"/>
      <c r="G620" s="125"/>
      <c r="H620" s="125"/>
      <c r="I620" s="125"/>
      <c r="J620" s="125"/>
      <c r="K620" s="125"/>
      <c r="L620" s="125"/>
      <c r="M620" s="125"/>
      <c r="N620" s="125"/>
      <c r="O620" s="125"/>
      <c r="P620" s="125"/>
      <c r="Q620" s="125"/>
      <c r="R620" s="125"/>
      <c r="S620" s="125"/>
      <c r="T620" s="124"/>
      <c r="U620" s="124"/>
      <c r="V620" s="124"/>
      <c r="W620" s="124"/>
      <c r="X620" s="124"/>
    </row>
    <row r="621" spans="1:24">
      <c r="A621" s="124"/>
      <c r="B621" s="124"/>
      <c r="C621" s="124"/>
      <c r="D621" s="124"/>
      <c r="E621" s="124"/>
      <c r="F621" s="125"/>
      <c r="G621" s="125"/>
      <c r="H621" s="125"/>
      <c r="I621" s="125"/>
      <c r="J621" s="125"/>
      <c r="K621" s="125"/>
      <c r="L621" s="125"/>
      <c r="M621" s="125"/>
      <c r="N621" s="125"/>
      <c r="O621" s="125"/>
      <c r="P621" s="125"/>
      <c r="Q621" s="125"/>
      <c r="R621" s="125"/>
      <c r="S621" s="125"/>
      <c r="T621" s="124"/>
      <c r="U621" s="124"/>
      <c r="V621" s="124"/>
      <c r="W621" s="124"/>
      <c r="X621" s="124"/>
    </row>
    <row r="622" spans="1:24">
      <c r="A622" s="124"/>
      <c r="B622" s="124"/>
      <c r="C622" s="124"/>
      <c r="D622" s="124"/>
      <c r="E622" s="124"/>
      <c r="F622" s="125"/>
      <c r="G622" s="125"/>
      <c r="H622" s="125"/>
      <c r="I622" s="125"/>
      <c r="J622" s="125"/>
      <c r="K622" s="125"/>
      <c r="L622" s="125"/>
      <c r="M622" s="125"/>
      <c r="N622" s="125"/>
      <c r="O622" s="125"/>
      <c r="P622" s="125"/>
      <c r="Q622" s="125"/>
      <c r="R622" s="125"/>
      <c r="S622" s="125"/>
      <c r="T622" s="124"/>
      <c r="U622" s="124"/>
      <c r="V622" s="124"/>
      <c r="W622" s="124"/>
      <c r="X622" s="124"/>
    </row>
    <row r="623" spans="1:24">
      <c r="A623" s="124"/>
      <c r="B623" s="124"/>
      <c r="C623" s="124"/>
      <c r="D623" s="124"/>
      <c r="E623" s="124"/>
      <c r="F623" s="125"/>
      <c r="G623" s="125"/>
      <c r="H623" s="125"/>
      <c r="I623" s="125"/>
      <c r="J623" s="125"/>
      <c r="K623" s="125"/>
      <c r="L623" s="125"/>
      <c r="M623" s="125"/>
      <c r="N623" s="125"/>
      <c r="O623" s="125"/>
      <c r="P623" s="125"/>
      <c r="Q623" s="125"/>
      <c r="R623" s="125"/>
      <c r="S623" s="125"/>
      <c r="T623" s="124"/>
      <c r="U623" s="124"/>
      <c r="V623" s="124"/>
      <c r="W623" s="124"/>
      <c r="X623" s="124"/>
    </row>
    <row r="624" spans="1:24">
      <c r="A624" s="124"/>
      <c r="B624" s="124"/>
      <c r="C624" s="124"/>
      <c r="D624" s="124"/>
      <c r="E624" s="124"/>
      <c r="F624" s="125"/>
      <c r="G624" s="125"/>
      <c r="H624" s="125"/>
      <c r="I624" s="125"/>
      <c r="J624" s="125"/>
      <c r="K624" s="125"/>
      <c r="L624" s="125"/>
      <c r="M624" s="125"/>
      <c r="N624" s="125"/>
      <c r="O624" s="125"/>
      <c r="P624" s="125"/>
      <c r="Q624" s="125"/>
      <c r="R624" s="125"/>
      <c r="S624" s="125"/>
      <c r="T624" s="124"/>
      <c r="U624" s="124"/>
      <c r="V624" s="124"/>
      <c r="W624" s="124"/>
      <c r="X624" s="124"/>
    </row>
    <row r="625" spans="1:24">
      <c r="A625" s="124"/>
      <c r="B625" s="124"/>
      <c r="C625" s="124"/>
      <c r="D625" s="124"/>
      <c r="E625" s="124"/>
      <c r="F625" s="125"/>
      <c r="G625" s="125"/>
      <c r="H625" s="125"/>
      <c r="I625" s="125"/>
      <c r="J625" s="125"/>
      <c r="K625" s="125"/>
      <c r="L625" s="125"/>
      <c r="M625" s="125"/>
      <c r="N625" s="125"/>
      <c r="O625" s="125"/>
      <c r="P625" s="125"/>
      <c r="Q625" s="125"/>
      <c r="R625" s="125"/>
      <c r="S625" s="125"/>
      <c r="T625" s="124"/>
      <c r="U625" s="124"/>
      <c r="V625" s="124"/>
      <c r="W625" s="124"/>
      <c r="X625" s="124"/>
    </row>
    <row r="626" spans="1:24">
      <c r="A626" s="124"/>
      <c r="B626" s="124"/>
      <c r="C626" s="124"/>
      <c r="D626" s="124"/>
      <c r="E626" s="124"/>
      <c r="F626" s="125"/>
      <c r="G626" s="125"/>
      <c r="H626" s="125"/>
      <c r="I626" s="125"/>
      <c r="J626" s="125"/>
      <c r="K626" s="125"/>
      <c r="L626" s="125"/>
      <c r="M626" s="125"/>
      <c r="N626" s="125"/>
      <c r="O626" s="125"/>
      <c r="P626" s="125"/>
      <c r="Q626" s="125"/>
      <c r="R626" s="125"/>
      <c r="S626" s="125"/>
      <c r="T626" s="124"/>
      <c r="U626" s="124"/>
      <c r="V626" s="124"/>
      <c r="W626" s="124"/>
      <c r="X626" s="124"/>
    </row>
    <row r="627" spans="1:24">
      <c r="A627" s="124"/>
      <c r="B627" s="124"/>
      <c r="C627" s="124"/>
      <c r="D627" s="124"/>
      <c r="E627" s="124"/>
      <c r="F627" s="125"/>
      <c r="G627" s="125"/>
      <c r="H627" s="125"/>
      <c r="I627" s="125"/>
      <c r="J627" s="125"/>
      <c r="K627" s="125"/>
      <c r="L627" s="125"/>
      <c r="M627" s="125"/>
      <c r="N627" s="125"/>
      <c r="O627" s="125"/>
      <c r="P627" s="125"/>
      <c r="Q627" s="125"/>
      <c r="R627" s="125"/>
      <c r="S627" s="125"/>
      <c r="T627" s="124"/>
      <c r="U627" s="124"/>
      <c r="V627" s="124"/>
      <c r="W627" s="124"/>
      <c r="X627" s="124"/>
    </row>
    <row r="628" spans="1:24">
      <c r="A628" s="124"/>
      <c r="B628" s="124"/>
      <c r="C628" s="124"/>
      <c r="D628" s="124"/>
      <c r="E628" s="124"/>
      <c r="F628" s="125"/>
      <c r="G628" s="125"/>
      <c r="H628" s="125"/>
      <c r="I628" s="125"/>
      <c r="J628" s="125"/>
      <c r="K628" s="125"/>
      <c r="L628" s="125"/>
      <c r="M628" s="125"/>
      <c r="N628" s="125"/>
      <c r="O628" s="125"/>
      <c r="P628" s="125"/>
      <c r="Q628" s="125"/>
      <c r="R628" s="125"/>
      <c r="S628" s="125"/>
      <c r="T628" s="124"/>
      <c r="U628" s="124"/>
      <c r="V628" s="124"/>
      <c r="W628" s="124"/>
      <c r="X628" s="124"/>
    </row>
    <row r="629" spans="1:24">
      <c r="A629" s="124"/>
      <c r="B629" s="124"/>
      <c r="C629" s="124"/>
      <c r="D629" s="124"/>
      <c r="E629" s="124"/>
      <c r="F629" s="125"/>
      <c r="G629" s="125"/>
      <c r="H629" s="125"/>
      <c r="I629" s="125"/>
      <c r="J629" s="125"/>
      <c r="K629" s="125"/>
      <c r="L629" s="125"/>
      <c r="M629" s="125"/>
      <c r="N629" s="125"/>
      <c r="O629" s="125"/>
      <c r="P629" s="125"/>
      <c r="Q629" s="125"/>
      <c r="R629" s="125"/>
      <c r="S629" s="125"/>
      <c r="T629" s="124"/>
      <c r="U629" s="124"/>
      <c r="V629" s="124"/>
      <c r="W629" s="124"/>
      <c r="X629" s="124"/>
    </row>
    <row r="630" spans="1:24">
      <c r="A630" s="124"/>
      <c r="B630" s="124"/>
      <c r="C630" s="124"/>
      <c r="D630" s="124"/>
      <c r="E630" s="124"/>
      <c r="F630" s="125"/>
      <c r="G630" s="125"/>
      <c r="H630" s="125"/>
      <c r="I630" s="125"/>
      <c r="J630" s="125"/>
      <c r="K630" s="125"/>
      <c r="L630" s="125"/>
      <c r="M630" s="125"/>
      <c r="N630" s="125"/>
      <c r="O630" s="125"/>
      <c r="P630" s="125"/>
      <c r="Q630" s="125"/>
      <c r="R630" s="125"/>
      <c r="S630" s="125"/>
      <c r="T630" s="124"/>
      <c r="U630" s="124"/>
      <c r="V630" s="124"/>
      <c r="W630" s="124"/>
      <c r="X630" s="124"/>
    </row>
    <row r="631" spans="1:24">
      <c r="A631" s="124"/>
      <c r="B631" s="124"/>
      <c r="C631" s="124"/>
      <c r="D631" s="124"/>
      <c r="E631" s="124"/>
      <c r="F631" s="125"/>
      <c r="G631" s="125"/>
      <c r="H631" s="125"/>
      <c r="I631" s="125"/>
      <c r="J631" s="125"/>
      <c r="K631" s="125"/>
      <c r="L631" s="125"/>
      <c r="M631" s="125"/>
      <c r="N631" s="125"/>
      <c r="O631" s="125"/>
      <c r="P631" s="125"/>
      <c r="Q631" s="125"/>
      <c r="R631" s="125"/>
      <c r="S631" s="125"/>
      <c r="T631" s="124"/>
      <c r="U631" s="124"/>
      <c r="V631" s="124"/>
      <c r="W631" s="124"/>
      <c r="X631" s="124"/>
    </row>
    <row r="632" spans="1:24">
      <c r="A632" s="124"/>
      <c r="B632" s="124"/>
      <c r="C632" s="124"/>
      <c r="D632" s="124"/>
      <c r="E632" s="124"/>
      <c r="F632" s="125"/>
      <c r="G632" s="125"/>
      <c r="H632" s="125"/>
      <c r="I632" s="125"/>
      <c r="J632" s="125"/>
      <c r="K632" s="125"/>
      <c r="L632" s="125"/>
      <c r="M632" s="125"/>
      <c r="N632" s="125"/>
      <c r="O632" s="125"/>
      <c r="P632" s="125"/>
      <c r="Q632" s="125"/>
      <c r="R632" s="125"/>
      <c r="S632" s="125"/>
      <c r="T632" s="124"/>
      <c r="U632" s="124"/>
      <c r="V632" s="124"/>
      <c r="W632" s="124"/>
      <c r="X632" s="124"/>
    </row>
    <row r="633" spans="1:24">
      <c r="A633" s="124"/>
      <c r="B633" s="124"/>
      <c r="C633" s="124"/>
      <c r="D633" s="124"/>
      <c r="E633" s="124"/>
      <c r="F633" s="125"/>
      <c r="G633" s="125"/>
      <c r="H633" s="125"/>
      <c r="I633" s="125"/>
      <c r="J633" s="125"/>
      <c r="K633" s="125"/>
      <c r="L633" s="125"/>
      <c r="M633" s="125"/>
      <c r="N633" s="125"/>
      <c r="O633" s="125"/>
      <c r="P633" s="125"/>
      <c r="Q633" s="125"/>
      <c r="R633" s="125"/>
      <c r="S633" s="125"/>
      <c r="T633" s="124"/>
      <c r="U633" s="124"/>
      <c r="V633" s="124"/>
      <c r="W633" s="124"/>
      <c r="X633" s="124"/>
    </row>
    <row r="634" spans="1:24">
      <c r="A634" s="124"/>
      <c r="B634" s="124"/>
      <c r="C634" s="124"/>
      <c r="D634" s="124"/>
      <c r="E634" s="124"/>
      <c r="F634" s="125"/>
      <c r="G634" s="125"/>
      <c r="H634" s="125"/>
      <c r="I634" s="125"/>
      <c r="J634" s="125"/>
      <c r="K634" s="125"/>
      <c r="L634" s="125"/>
      <c r="M634" s="125"/>
      <c r="N634" s="125"/>
      <c r="O634" s="125"/>
      <c r="P634" s="125"/>
      <c r="Q634" s="125"/>
      <c r="R634" s="125"/>
      <c r="S634" s="125"/>
      <c r="T634" s="124"/>
      <c r="U634" s="124"/>
      <c r="V634" s="124"/>
      <c r="W634" s="124"/>
      <c r="X634" s="124"/>
    </row>
    <row r="635" spans="1:24">
      <c r="A635" s="124"/>
      <c r="B635" s="124"/>
      <c r="C635" s="124"/>
      <c r="D635" s="124"/>
      <c r="E635" s="124"/>
      <c r="F635" s="125"/>
      <c r="G635" s="125"/>
      <c r="H635" s="125"/>
      <c r="I635" s="125"/>
      <c r="J635" s="125"/>
      <c r="K635" s="125"/>
      <c r="L635" s="125"/>
      <c r="M635" s="125"/>
      <c r="N635" s="125"/>
      <c r="O635" s="125"/>
      <c r="P635" s="125"/>
      <c r="Q635" s="125"/>
      <c r="R635" s="125"/>
      <c r="S635" s="125"/>
      <c r="T635" s="124"/>
      <c r="U635" s="124"/>
      <c r="V635" s="124"/>
      <c r="W635" s="124"/>
      <c r="X635" s="124"/>
    </row>
    <row r="636" spans="1:24">
      <c r="A636" s="124"/>
      <c r="B636" s="124"/>
      <c r="C636" s="124"/>
      <c r="D636" s="124"/>
      <c r="E636" s="124"/>
      <c r="F636" s="125"/>
      <c r="G636" s="125"/>
      <c r="H636" s="125"/>
      <c r="I636" s="125"/>
      <c r="J636" s="125"/>
      <c r="K636" s="125"/>
      <c r="L636" s="125"/>
      <c r="M636" s="125"/>
      <c r="N636" s="125"/>
      <c r="O636" s="125"/>
      <c r="P636" s="125"/>
      <c r="Q636" s="125"/>
      <c r="R636" s="125"/>
      <c r="S636" s="125"/>
      <c r="T636" s="124"/>
      <c r="U636" s="124"/>
      <c r="V636" s="124"/>
      <c r="W636" s="124"/>
      <c r="X636" s="124"/>
    </row>
    <row r="637" spans="1:24">
      <c r="A637" s="124"/>
      <c r="B637" s="124"/>
      <c r="C637" s="124"/>
      <c r="D637" s="124"/>
      <c r="E637" s="124"/>
      <c r="F637" s="125"/>
      <c r="G637" s="125"/>
      <c r="H637" s="125"/>
      <c r="I637" s="125"/>
      <c r="J637" s="125"/>
      <c r="K637" s="125"/>
      <c r="L637" s="125"/>
      <c r="M637" s="125"/>
      <c r="N637" s="125"/>
      <c r="O637" s="125"/>
      <c r="P637" s="125"/>
      <c r="Q637" s="125"/>
      <c r="R637" s="125"/>
      <c r="S637" s="125"/>
      <c r="T637" s="124"/>
      <c r="U637" s="124"/>
      <c r="V637" s="124"/>
      <c r="W637" s="124"/>
      <c r="X637" s="124"/>
    </row>
    <row r="638" spans="1:24">
      <c r="A638" s="124"/>
      <c r="B638" s="124"/>
      <c r="C638" s="124"/>
      <c r="D638" s="124"/>
      <c r="E638" s="124"/>
      <c r="F638" s="125"/>
      <c r="G638" s="125"/>
      <c r="H638" s="125"/>
      <c r="I638" s="125"/>
      <c r="J638" s="125"/>
      <c r="K638" s="125"/>
      <c r="L638" s="125"/>
      <c r="M638" s="125"/>
      <c r="N638" s="125"/>
      <c r="O638" s="125"/>
      <c r="P638" s="125"/>
      <c r="Q638" s="125"/>
      <c r="R638" s="125"/>
      <c r="S638" s="125"/>
      <c r="T638" s="124"/>
      <c r="U638" s="124"/>
      <c r="V638" s="124"/>
      <c r="W638" s="124"/>
      <c r="X638" s="124"/>
    </row>
    <row r="639" spans="1:24">
      <c r="A639" s="124"/>
      <c r="B639" s="124"/>
      <c r="C639" s="124"/>
      <c r="D639" s="124"/>
      <c r="E639" s="124"/>
      <c r="F639" s="125"/>
      <c r="G639" s="125"/>
      <c r="H639" s="125"/>
      <c r="I639" s="125"/>
      <c r="J639" s="125"/>
      <c r="K639" s="125"/>
      <c r="L639" s="125"/>
      <c r="M639" s="125"/>
      <c r="N639" s="125"/>
      <c r="O639" s="125"/>
      <c r="P639" s="125"/>
      <c r="Q639" s="125"/>
      <c r="R639" s="125"/>
      <c r="S639" s="125"/>
      <c r="T639" s="124"/>
      <c r="U639" s="124"/>
      <c r="V639" s="124"/>
      <c r="W639" s="124"/>
      <c r="X639" s="124"/>
    </row>
    <row r="640" spans="1:24">
      <c r="A640" s="124"/>
      <c r="B640" s="124"/>
      <c r="C640" s="124"/>
      <c r="D640" s="124"/>
      <c r="E640" s="124"/>
      <c r="F640" s="125"/>
      <c r="G640" s="125"/>
      <c r="H640" s="125"/>
      <c r="I640" s="125"/>
      <c r="J640" s="125"/>
      <c r="K640" s="125"/>
      <c r="L640" s="125"/>
      <c r="M640" s="125"/>
      <c r="N640" s="125"/>
      <c r="O640" s="125"/>
      <c r="P640" s="125"/>
      <c r="Q640" s="125"/>
      <c r="R640" s="125"/>
      <c r="S640" s="125"/>
      <c r="T640" s="124"/>
      <c r="U640" s="124"/>
      <c r="V640" s="124"/>
      <c r="W640" s="124"/>
      <c r="X640" s="124"/>
    </row>
    <row r="641" spans="1:24">
      <c r="A641" s="124"/>
      <c r="B641" s="124"/>
      <c r="C641" s="124"/>
      <c r="D641" s="124"/>
      <c r="E641" s="124"/>
      <c r="F641" s="125"/>
      <c r="G641" s="125"/>
      <c r="H641" s="125"/>
      <c r="I641" s="125"/>
      <c r="J641" s="125"/>
      <c r="K641" s="125"/>
      <c r="L641" s="125"/>
      <c r="M641" s="125"/>
      <c r="N641" s="125"/>
      <c r="O641" s="125"/>
      <c r="P641" s="125"/>
      <c r="Q641" s="125"/>
      <c r="R641" s="125"/>
      <c r="S641" s="125"/>
      <c r="T641" s="124"/>
      <c r="U641" s="124"/>
      <c r="V641" s="124"/>
      <c r="W641" s="124"/>
      <c r="X641" s="124"/>
    </row>
    <row r="642" spans="1:24">
      <c r="A642" s="124"/>
      <c r="B642" s="124"/>
      <c r="C642" s="124"/>
      <c r="D642" s="124"/>
      <c r="E642" s="124"/>
      <c r="F642" s="125"/>
      <c r="G642" s="125"/>
      <c r="H642" s="125"/>
      <c r="I642" s="125"/>
      <c r="J642" s="125"/>
      <c r="K642" s="125"/>
      <c r="L642" s="125"/>
      <c r="M642" s="125"/>
      <c r="N642" s="125"/>
      <c r="O642" s="125"/>
      <c r="P642" s="125"/>
      <c r="Q642" s="125"/>
      <c r="R642" s="125"/>
      <c r="S642" s="125"/>
      <c r="T642" s="124"/>
      <c r="U642" s="124"/>
      <c r="V642" s="124"/>
      <c r="W642" s="124"/>
      <c r="X642" s="124"/>
    </row>
    <row r="643" spans="1:24">
      <c r="A643" s="124"/>
      <c r="B643" s="124"/>
      <c r="C643" s="124"/>
      <c r="D643" s="124"/>
      <c r="E643" s="124"/>
      <c r="F643" s="125"/>
      <c r="G643" s="125"/>
      <c r="H643" s="125"/>
      <c r="I643" s="125"/>
      <c r="J643" s="125"/>
      <c r="K643" s="125"/>
      <c r="L643" s="125"/>
      <c r="M643" s="125"/>
      <c r="N643" s="125"/>
      <c r="O643" s="125"/>
      <c r="P643" s="125"/>
      <c r="Q643" s="125"/>
      <c r="R643" s="125"/>
      <c r="S643" s="125"/>
      <c r="T643" s="124"/>
      <c r="U643" s="124"/>
      <c r="V643" s="124"/>
      <c r="W643" s="124"/>
      <c r="X643" s="124"/>
    </row>
    <row r="644" spans="1:24">
      <c r="A644" s="124"/>
      <c r="B644" s="124"/>
      <c r="C644" s="124"/>
      <c r="D644" s="124"/>
      <c r="E644" s="124"/>
      <c r="F644" s="125"/>
      <c r="G644" s="125"/>
      <c r="H644" s="125"/>
      <c r="I644" s="125"/>
      <c r="J644" s="125"/>
      <c r="K644" s="125"/>
      <c r="L644" s="125"/>
      <c r="M644" s="125"/>
      <c r="N644" s="125"/>
      <c r="O644" s="125"/>
      <c r="P644" s="125"/>
      <c r="Q644" s="125"/>
      <c r="R644" s="125"/>
      <c r="S644" s="125"/>
      <c r="T644" s="124"/>
      <c r="U644" s="124"/>
      <c r="V644" s="124"/>
      <c r="W644" s="124"/>
      <c r="X644" s="124"/>
    </row>
    <row r="645" spans="1:24">
      <c r="A645" s="124"/>
      <c r="B645" s="124"/>
      <c r="C645" s="124"/>
      <c r="D645" s="124"/>
      <c r="E645" s="124"/>
      <c r="F645" s="125"/>
      <c r="G645" s="125"/>
      <c r="H645" s="125"/>
      <c r="I645" s="125"/>
      <c r="J645" s="125"/>
      <c r="K645" s="125"/>
      <c r="L645" s="125"/>
      <c r="M645" s="125"/>
      <c r="N645" s="125"/>
      <c r="O645" s="125"/>
      <c r="P645" s="125"/>
      <c r="Q645" s="125"/>
      <c r="R645" s="125"/>
      <c r="S645" s="125"/>
      <c r="T645" s="124"/>
      <c r="U645" s="124"/>
      <c r="V645" s="124"/>
      <c r="W645" s="124"/>
      <c r="X645" s="124"/>
    </row>
    <row r="646" spans="1:24">
      <c r="A646" s="124"/>
      <c r="B646" s="124"/>
      <c r="C646" s="124"/>
      <c r="D646" s="124"/>
      <c r="E646" s="124"/>
      <c r="F646" s="125"/>
      <c r="G646" s="125"/>
      <c r="H646" s="125"/>
      <c r="I646" s="125"/>
      <c r="J646" s="125"/>
      <c r="K646" s="125"/>
      <c r="L646" s="125"/>
      <c r="M646" s="125"/>
      <c r="N646" s="125"/>
      <c r="O646" s="125"/>
      <c r="P646" s="125"/>
      <c r="Q646" s="125"/>
      <c r="R646" s="125"/>
      <c r="S646" s="125"/>
      <c r="T646" s="124"/>
      <c r="U646" s="124"/>
      <c r="V646" s="124"/>
      <c r="W646" s="124"/>
      <c r="X646" s="124"/>
    </row>
    <row r="647" spans="1:24">
      <c r="A647" s="124"/>
      <c r="B647" s="124"/>
      <c r="C647" s="124"/>
      <c r="D647" s="124"/>
      <c r="E647" s="124"/>
      <c r="F647" s="125"/>
      <c r="G647" s="125"/>
      <c r="H647" s="125"/>
      <c r="I647" s="125"/>
      <c r="J647" s="125"/>
      <c r="K647" s="125"/>
      <c r="L647" s="125"/>
      <c r="M647" s="125"/>
      <c r="N647" s="125"/>
      <c r="O647" s="125"/>
      <c r="P647" s="125"/>
      <c r="Q647" s="125"/>
      <c r="R647" s="125"/>
      <c r="S647" s="125"/>
      <c r="T647" s="124"/>
      <c r="U647" s="124"/>
      <c r="V647" s="124"/>
      <c r="W647" s="124"/>
      <c r="X647" s="124"/>
    </row>
    <row r="648" spans="1:24">
      <c r="A648" s="124"/>
      <c r="B648" s="124"/>
      <c r="C648" s="124"/>
      <c r="D648" s="124"/>
      <c r="E648" s="124"/>
      <c r="F648" s="125"/>
      <c r="G648" s="125"/>
      <c r="H648" s="125"/>
      <c r="I648" s="125"/>
      <c r="J648" s="125"/>
      <c r="K648" s="125"/>
      <c r="L648" s="125"/>
      <c r="M648" s="125"/>
      <c r="N648" s="125"/>
      <c r="O648" s="125"/>
      <c r="P648" s="125"/>
      <c r="Q648" s="125"/>
      <c r="R648" s="125"/>
      <c r="S648" s="125"/>
      <c r="T648" s="124"/>
      <c r="U648" s="124"/>
      <c r="V648" s="124"/>
      <c r="W648" s="124"/>
      <c r="X648" s="124"/>
    </row>
    <row r="649" spans="1:24">
      <c r="A649" s="124"/>
      <c r="B649" s="124"/>
      <c r="C649" s="124"/>
      <c r="D649" s="124"/>
      <c r="E649" s="124"/>
      <c r="F649" s="125"/>
      <c r="G649" s="125"/>
      <c r="H649" s="125"/>
      <c r="I649" s="125"/>
      <c r="J649" s="125"/>
      <c r="K649" s="125"/>
      <c r="L649" s="125"/>
      <c r="M649" s="125"/>
      <c r="N649" s="125"/>
      <c r="O649" s="125"/>
      <c r="P649" s="125"/>
      <c r="Q649" s="125"/>
      <c r="R649" s="125"/>
      <c r="S649" s="125"/>
      <c r="T649" s="124"/>
      <c r="U649" s="124"/>
      <c r="V649" s="124"/>
      <c r="W649" s="124"/>
      <c r="X649" s="124"/>
    </row>
    <row r="650" spans="1:24">
      <c r="A650" s="124"/>
      <c r="B650" s="124"/>
      <c r="C650" s="124"/>
      <c r="D650" s="124"/>
      <c r="E650" s="124"/>
      <c r="F650" s="125"/>
      <c r="G650" s="125"/>
      <c r="H650" s="125"/>
      <c r="I650" s="125"/>
      <c r="J650" s="125"/>
      <c r="K650" s="125"/>
      <c r="L650" s="125"/>
      <c r="M650" s="125"/>
      <c r="N650" s="125"/>
      <c r="O650" s="125"/>
      <c r="P650" s="125"/>
      <c r="Q650" s="125"/>
      <c r="R650" s="125"/>
      <c r="S650" s="125"/>
      <c r="T650" s="124"/>
      <c r="U650" s="124"/>
      <c r="V650" s="124"/>
      <c r="W650" s="124"/>
      <c r="X650" s="124"/>
    </row>
    <row r="651" spans="1:24">
      <c r="A651" s="124"/>
      <c r="B651" s="124"/>
      <c r="C651" s="124"/>
      <c r="D651" s="124"/>
      <c r="E651" s="124"/>
      <c r="F651" s="125"/>
      <c r="G651" s="125"/>
      <c r="H651" s="125"/>
      <c r="I651" s="125"/>
      <c r="J651" s="125"/>
      <c r="K651" s="125"/>
      <c r="L651" s="125"/>
      <c r="M651" s="125"/>
      <c r="N651" s="125"/>
      <c r="O651" s="125"/>
      <c r="P651" s="125"/>
      <c r="Q651" s="125"/>
      <c r="R651" s="125"/>
      <c r="S651" s="125"/>
      <c r="T651" s="124"/>
      <c r="U651" s="124"/>
      <c r="V651" s="124"/>
      <c r="W651" s="124"/>
      <c r="X651" s="124"/>
    </row>
    <row r="652" spans="1:24">
      <c r="A652" s="124"/>
      <c r="B652" s="124"/>
      <c r="C652" s="124"/>
      <c r="D652" s="124"/>
      <c r="E652" s="124"/>
      <c r="F652" s="125"/>
      <c r="G652" s="125"/>
      <c r="H652" s="125"/>
      <c r="I652" s="125"/>
      <c r="J652" s="125"/>
      <c r="K652" s="125"/>
      <c r="L652" s="125"/>
      <c r="M652" s="125"/>
      <c r="N652" s="125"/>
      <c r="O652" s="125"/>
      <c r="P652" s="125"/>
      <c r="Q652" s="125"/>
      <c r="R652" s="125"/>
      <c r="S652" s="125"/>
      <c r="T652" s="124"/>
      <c r="U652" s="124"/>
      <c r="V652" s="124"/>
      <c r="W652" s="124"/>
      <c r="X652" s="124"/>
    </row>
    <row r="653" spans="1:24">
      <c r="A653" s="124"/>
      <c r="B653" s="124"/>
      <c r="C653" s="124"/>
      <c r="D653" s="124"/>
      <c r="E653" s="124"/>
      <c r="F653" s="125"/>
      <c r="G653" s="125"/>
      <c r="H653" s="125"/>
      <c r="I653" s="125"/>
      <c r="J653" s="125"/>
      <c r="K653" s="125"/>
      <c r="L653" s="125"/>
      <c r="M653" s="125"/>
      <c r="N653" s="125"/>
      <c r="O653" s="125"/>
      <c r="P653" s="125"/>
      <c r="Q653" s="125"/>
      <c r="R653" s="125"/>
      <c r="S653" s="125"/>
      <c r="T653" s="124"/>
      <c r="U653" s="124"/>
      <c r="V653" s="124"/>
      <c r="W653" s="124"/>
      <c r="X653" s="124"/>
    </row>
    <row r="654" spans="1:24">
      <c r="A654" s="124"/>
      <c r="B654" s="124"/>
      <c r="C654" s="124"/>
      <c r="D654" s="124"/>
      <c r="E654" s="124"/>
      <c r="F654" s="125"/>
      <c r="G654" s="125"/>
      <c r="H654" s="125"/>
      <c r="I654" s="125"/>
      <c r="J654" s="125"/>
      <c r="K654" s="125"/>
      <c r="L654" s="125"/>
      <c r="M654" s="125"/>
      <c r="N654" s="125"/>
      <c r="O654" s="125"/>
      <c r="P654" s="125"/>
      <c r="Q654" s="125"/>
      <c r="R654" s="125"/>
      <c r="S654" s="125"/>
      <c r="T654" s="124"/>
      <c r="U654" s="124"/>
      <c r="V654" s="124"/>
      <c r="W654" s="124"/>
      <c r="X654" s="124"/>
    </row>
    <row r="655" spans="1:24">
      <c r="A655" s="124"/>
      <c r="B655" s="124"/>
      <c r="C655" s="124"/>
      <c r="D655" s="124"/>
      <c r="E655" s="124"/>
      <c r="F655" s="125"/>
      <c r="G655" s="125"/>
      <c r="H655" s="125"/>
      <c r="I655" s="125"/>
      <c r="J655" s="125"/>
      <c r="K655" s="125"/>
      <c r="L655" s="125"/>
      <c r="M655" s="125"/>
      <c r="N655" s="125"/>
      <c r="O655" s="125"/>
      <c r="P655" s="125"/>
      <c r="Q655" s="125"/>
      <c r="R655" s="125"/>
      <c r="S655" s="125"/>
      <c r="T655" s="124"/>
      <c r="U655" s="124"/>
      <c r="V655" s="124"/>
      <c r="W655" s="124"/>
      <c r="X655" s="124"/>
    </row>
    <row r="656" spans="1:24">
      <c r="A656" s="124"/>
      <c r="B656" s="124"/>
      <c r="C656" s="124"/>
      <c r="D656" s="124"/>
      <c r="E656" s="124"/>
      <c r="F656" s="125"/>
      <c r="G656" s="125"/>
      <c r="H656" s="125"/>
      <c r="I656" s="125"/>
      <c r="J656" s="125"/>
      <c r="K656" s="125"/>
      <c r="L656" s="125"/>
      <c r="M656" s="125"/>
      <c r="N656" s="125"/>
      <c r="O656" s="125"/>
      <c r="P656" s="125"/>
      <c r="Q656" s="125"/>
      <c r="R656" s="125"/>
      <c r="S656" s="125"/>
      <c r="T656" s="124"/>
      <c r="U656" s="124"/>
      <c r="V656" s="124"/>
      <c r="W656" s="124"/>
      <c r="X656" s="124"/>
    </row>
    <row r="657" spans="1:24">
      <c r="A657" s="124"/>
      <c r="B657" s="124"/>
      <c r="C657" s="124"/>
      <c r="D657" s="124"/>
      <c r="E657" s="124"/>
      <c r="F657" s="125"/>
      <c r="G657" s="125"/>
      <c r="H657" s="125"/>
      <c r="I657" s="125"/>
      <c r="J657" s="125"/>
      <c r="K657" s="125"/>
      <c r="L657" s="125"/>
      <c r="M657" s="125"/>
      <c r="N657" s="125"/>
      <c r="O657" s="125"/>
      <c r="P657" s="125"/>
      <c r="Q657" s="125"/>
      <c r="R657" s="125"/>
      <c r="S657" s="125"/>
      <c r="T657" s="124"/>
      <c r="U657" s="124"/>
      <c r="V657" s="124"/>
      <c r="W657" s="124"/>
      <c r="X657" s="124"/>
    </row>
    <row r="658" spans="1:24">
      <c r="A658" s="124"/>
      <c r="B658" s="124"/>
      <c r="C658" s="124"/>
      <c r="D658" s="124"/>
      <c r="E658" s="124"/>
      <c r="F658" s="125"/>
      <c r="G658" s="125"/>
      <c r="H658" s="125"/>
      <c r="I658" s="125"/>
      <c r="J658" s="125"/>
      <c r="K658" s="125"/>
      <c r="L658" s="125"/>
      <c r="M658" s="125"/>
      <c r="N658" s="125"/>
      <c r="O658" s="125"/>
      <c r="P658" s="125"/>
      <c r="Q658" s="125"/>
      <c r="R658" s="125"/>
      <c r="S658" s="125"/>
      <c r="T658" s="124"/>
      <c r="U658" s="124"/>
      <c r="V658" s="124"/>
      <c r="W658" s="124"/>
      <c r="X658" s="124"/>
    </row>
    <row r="659" spans="1:24">
      <c r="A659" s="124"/>
      <c r="B659" s="124"/>
      <c r="C659" s="124"/>
      <c r="D659" s="124"/>
      <c r="E659" s="124"/>
      <c r="F659" s="125"/>
      <c r="G659" s="125"/>
      <c r="H659" s="125"/>
      <c r="I659" s="125"/>
      <c r="J659" s="125"/>
      <c r="K659" s="125"/>
      <c r="L659" s="125"/>
      <c r="M659" s="125"/>
      <c r="N659" s="125"/>
      <c r="O659" s="125"/>
      <c r="P659" s="125"/>
      <c r="Q659" s="125"/>
      <c r="R659" s="125"/>
      <c r="S659" s="125"/>
      <c r="T659" s="124"/>
      <c r="U659" s="124"/>
      <c r="V659" s="124"/>
      <c r="W659" s="124"/>
      <c r="X659" s="124"/>
    </row>
    <row r="660" spans="1:24">
      <c r="A660" s="124"/>
      <c r="B660" s="124"/>
      <c r="C660" s="124"/>
      <c r="D660" s="124"/>
      <c r="E660" s="124"/>
      <c r="F660" s="125"/>
      <c r="G660" s="125"/>
      <c r="H660" s="125"/>
      <c r="I660" s="125"/>
      <c r="J660" s="125"/>
      <c r="K660" s="125"/>
      <c r="L660" s="125"/>
      <c r="M660" s="125"/>
      <c r="N660" s="125"/>
      <c r="O660" s="125"/>
      <c r="P660" s="125"/>
      <c r="Q660" s="125"/>
      <c r="R660" s="125"/>
      <c r="S660" s="125"/>
      <c r="T660" s="124"/>
      <c r="U660" s="124"/>
      <c r="V660" s="124"/>
      <c r="W660" s="124"/>
      <c r="X660" s="124"/>
    </row>
    <row r="661" spans="1:24">
      <c r="A661" s="124"/>
      <c r="B661" s="124"/>
      <c r="C661" s="124"/>
      <c r="D661" s="124"/>
      <c r="E661" s="124"/>
      <c r="F661" s="125"/>
      <c r="G661" s="125"/>
      <c r="H661" s="125"/>
      <c r="I661" s="125"/>
      <c r="J661" s="125"/>
      <c r="K661" s="125"/>
      <c r="L661" s="125"/>
      <c r="M661" s="125"/>
      <c r="N661" s="125"/>
      <c r="O661" s="125"/>
      <c r="P661" s="125"/>
      <c r="Q661" s="125"/>
      <c r="R661" s="125"/>
      <c r="S661" s="125"/>
      <c r="T661" s="124"/>
      <c r="U661" s="124"/>
      <c r="V661" s="124"/>
      <c r="W661" s="124"/>
      <c r="X661" s="124"/>
    </row>
    <row r="662" spans="1:24">
      <c r="A662" s="124"/>
      <c r="B662" s="124"/>
      <c r="C662" s="124"/>
      <c r="D662" s="124"/>
      <c r="E662" s="124"/>
      <c r="F662" s="125"/>
      <c r="G662" s="125"/>
      <c r="H662" s="125"/>
      <c r="I662" s="125"/>
      <c r="J662" s="125"/>
      <c r="K662" s="125"/>
      <c r="L662" s="125"/>
      <c r="M662" s="125"/>
      <c r="N662" s="125"/>
      <c r="O662" s="125"/>
      <c r="P662" s="125"/>
      <c r="Q662" s="125"/>
      <c r="R662" s="125"/>
      <c r="S662" s="125"/>
      <c r="T662" s="124"/>
      <c r="U662" s="124"/>
      <c r="V662" s="124"/>
      <c r="W662" s="124"/>
      <c r="X662" s="124"/>
    </row>
    <row r="663" spans="1:24">
      <c r="A663" s="124"/>
      <c r="B663" s="124"/>
      <c r="C663" s="124"/>
      <c r="D663" s="124"/>
      <c r="E663" s="124"/>
      <c r="F663" s="125"/>
      <c r="G663" s="125"/>
      <c r="H663" s="125"/>
      <c r="I663" s="125"/>
      <c r="J663" s="125"/>
      <c r="K663" s="125"/>
      <c r="L663" s="125"/>
      <c r="M663" s="125"/>
      <c r="N663" s="125"/>
      <c r="O663" s="125"/>
      <c r="P663" s="125"/>
      <c r="Q663" s="125"/>
      <c r="R663" s="125"/>
      <c r="S663" s="125"/>
      <c r="T663" s="124"/>
      <c r="U663" s="124"/>
      <c r="V663" s="124"/>
      <c r="W663" s="124"/>
      <c r="X663" s="124"/>
    </row>
    <row r="664" spans="1:24">
      <c r="A664" s="124"/>
      <c r="B664" s="124"/>
      <c r="C664" s="124"/>
      <c r="D664" s="124"/>
      <c r="E664" s="124"/>
      <c r="F664" s="125"/>
      <c r="G664" s="125"/>
      <c r="H664" s="125"/>
      <c r="I664" s="125"/>
      <c r="J664" s="125"/>
      <c r="K664" s="125"/>
      <c r="L664" s="125"/>
      <c r="M664" s="125"/>
      <c r="N664" s="125"/>
      <c r="O664" s="125"/>
      <c r="P664" s="125"/>
      <c r="Q664" s="125"/>
      <c r="R664" s="125"/>
      <c r="S664" s="125"/>
      <c r="T664" s="124"/>
      <c r="U664" s="124"/>
      <c r="V664" s="124"/>
      <c r="W664" s="124"/>
      <c r="X664" s="124"/>
    </row>
    <row r="665" spans="1:24">
      <c r="A665" s="124"/>
      <c r="B665" s="124"/>
      <c r="C665" s="124"/>
      <c r="D665" s="124"/>
      <c r="E665" s="124"/>
      <c r="F665" s="125"/>
      <c r="G665" s="125"/>
      <c r="H665" s="125"/>
      <c r="I665" s="125"/>
      <c r="J665" s="125"/>
      <c r="K665" s="125"/>
      <c r="L665" s="125"/>
      <c r="M665" s="125"/>
      <c r="N665" s="125"/>
      <c r="O665" s="125"/>
      <c r="P665" s="125"/>
      <c r="Q665" s="125"/>
      <c r="R665" s="125"/>
      <c r="S665" s="125"/>
      <c r="T665" s="124"/>
      <c r="U665" s="124"/>
      <c r="V665" s="124"/>
      <c r="W665" s="124"/>
      <c r="X665" s="124"/>
    </row>
    <row r="666" spans="1:24">
      <c r="A666" s="124"/>
      <c r="B666" s="124"/>
      <c r="C666" s="124"/>
      <c r="D666" s="124"/>
      <c r="E666" s="124"/>
      <c r="F666" s="125"/>
      <c r="G666" s="125"/>
      <c r="H666" s="125"/>
      <c r="I666" s="125"/>
      <c r="J666" s="125"/>
      <c r="K666" s="125"/>
      <c r="L666" s="125"/>
      <c r="M666" s="125"/>
      <c r="N666" s="125"/>
      <c r="O666" s="125"/>
      <c r="P666" s="125"/>
      <c r="Q666" s="125"/>
      <c r="R666" s="125"/>
      <c r="S666" s="125"/>
      <c r="T666" s="124"/>
      <c r="U666" s="124"/>
      <c r="V666" s="124"/>
      <c r="W666" s="124"/>
      <c r="X666" s="124"/>
    </row>
    <row r="667" spans="1:24">
      <c r="A667" s="124"/>
      <c r="B667" s="124"/>
      <c r="C667" s="124"/>
      <c r="D667" s="124"/>
      <c r="E667" s="124"/>
      <c r="F667" s="125"/>
      <c r="G667" s="125"/>
      <c r="H667" s="125"/>
      <c r="I667" s="125"/>
      <c r="J667" s="125"/>
      <c r="K667" s="125"/>
      <c r="L667" s="125"/>
      <c r="M667" s="125"/>
      <c r="N667" s="125"/>
      <c r="O667" s="125"/>
      <c r="P667" s="125"/>
      <c r="Q667" s="125"/>
      <c r="R667" s="125"/>
      <c r="S667" s="125"/>
      <c r="T667" s="124"/>
      <c r="U667" s="124"/>
      <c r="V667" s="124"/>
      <c r="W667" s="124"/>
      <c r="X667" s="124"/>
    </row>
    <row r="668" spans="1:24">
      <c r="A668" s="124"/>
      <c r="B668" s="124"/>
      <c r="C668" s="124"/>
      <c r="D668" s="124"/>
      <c r="E668" s="124"/>
      <c r="F668" s="125"/>
      <c r="G668" s="125"/>
      <c r="H668" s="125"/>
      <c r="I668" s="125"/>
      <c r="J668" s="125"/>
      <c r="K668" s="125"/>
      <c r="L668" s="125"/>
      <c r="M668" s="125"/>
      <c r="N668" s="125"/>
      <c r="O668" s="125"/>
      <c r="P668" s="125"/>
      <c r="Q668" s="125"/>
      <c r="R668" s="125"/>
      <c r="S668" s="125"/>
      <c r="T668" s="124"/>
      <c r="U668" s="124"/>
      <c r="V668" s="124"/>
      <c r="W668" s="124"/>
      <c r="X668" s="124"/>
    </row>
    <row r="669" spans="1:24">
      <c r="A669" s="124"/>
      <c r="B669" s="124"/>
      <c r="C669" s="124"/>
      <c r="D669" s="124"/>
      <c r="E669" s="124"/>
      <c r="F669" s="125"/>
      <c r="G669" s="125"/>
      <c r="H669" s="125"/>
      <c r="I669" s="125"/>
      <c r="J669" s="125"/>
      <c r="K669" s="125"/>
      <c r="L669" s="125"/>
      <c r="M669" s="125"/>
      <c r="N669" s="125"/>
      <c r="O669" s="125"/>
      <c r="P669" s="125"/>
      <c r="Q669" s="125"/>
      <c r="R669" s="125"/>
      <c r="S669" s="125"/>
      <c r="T669" s="124"/>
      <c r="U669" s="124"/>
      <c r="V669" s="124"/>
      <c r="W669" s="124"/>
      <c r="X669" s="124"/>
    </row>
    <row r="670" spans="1:24">
      <c r="A670" s="124"/>
      <c r="B670" s="124"/>
      <c r="C670" s="124"/>
      <c r="D670" s="124"/>
      <c r="E670" s="124"/>
      <c r="F670" s="125"/>
      <c r="G670" s="125"/>
      <c r="H670" s="125"/>
      <c r="I670" s="125"/>
      <c r="J670" s="125"/>
      <c r="K670" s="125"/>
      <c r="L670" s="125"/>
      <c r="M670" s="125"/>
      <c r="N670" s="125"/>
      <c r="O670" s="125"/>
      <c r="P670" s="125"/>
      <c r="Q670" s="125"/>
      <c r="R670" s="125"/>
      <c r="S670" s="125"/>
      <c r="T670" s="124"/>
      <c r="U670" s="124"/>
      <c r="V670" s="124"/>
      <c r="W670" s="124"/>
      <c r="X670" s="124"/>
    </row>
    <row r="671" spans="1:24">
      <c r="A671" s="124"/>
      <c r="B671" s="124"/>
      <c r="C671" s="124"/>
      <c r="D671" s="124"/>
      <c r="E671" s="124"/>
      <c r="F671" s="125"/>
      <c r="G671" s="125"/>
      <c r="H671" s="125"/>
      <c r="I671" s="125"/>
      <c r="J671" s="125"/>
      <c r="K671" s="125"/>
      <c r="L671" s="125"/>
      <c r="M671" s="125"/>
      <c r="N671" s="125"/>
      <c r="O671" s="125"/>
      <c r="P671" s="125"/>
      <c r="Q671" s="125"/>
      <c r="R671" s="125"/>
      <c r="S671" s="125"/>
      <c r="T671" s="124"/>
      <c r="U671" s="124"/>
      <c r="V671" s="124"/>
      <c r="W671" s="124"/>
      <c r="X671" s="124"/>
    </row>
    <row r="672" spans="1:24">
      <c r="A672" s="124"/>
      <c r="B672" s="124"/>
      <c r="C672" s="124"/>
      <c r="D672" s="124"/>
      <c r="E672" s="124"/>
      <c r="F672" s="125"/>
      <c r="G672" s="125"/>
      <c r="H672" s="125"/>
      <c r="I672" s="125"/>
      <c r="J672" s="125"/>
      <c r="K672" s="125"/>
      <c r="L672" s="125"/>
      <c r="M672" s="125"/>
      <c r="N672" s="125"/>
      <c r="O672" s="125"/>
      <c r="P672" s="125"/>
      <c r="Q672" s="125"/>
      <c r="R672" s="125"/>
      <c r="S672" s="125"/>
      <c r="T672" s="124"/>
      <c r="U672" s="124"/>
      <c r="V672" s="124"/>
      <c r="W672" s="124"/>
      <c r="X672" s="124"/>
    </row>
    <row r="673" spans="1:24">
      <c r="A673" s="124"/>
      <c r="B673" s="124"/>
      <c r="C673" s="124"/>
      <c r="D673" s="124"/>
      <c r="E673" s="124"/>
      <c r="F673" s="125"/>
      <c r="G673" s="125"/>
      <c r="H673" s="125"/>
      <c r="I673" s="125"/>
      <c r="J673" s="125"/>
      <c r="K673" s="125"/>
      <c r="L673" s="125"/>
      <c r="M673" s="125"/>
      <c r="N673" s="125"/>
      <c r="O673" s="125"/>
      <c r="P673" s="125"/>
      <c r="Q673" s="125"/>
      <c r="R673" s="125"/>
      <c r="S673" s="125"/>
      <c r="T673" s="124"/>
      <c r="U673" s="124"/>
      <c r="V673" s="124"/>
      <c r="W673" s="124"/>
      <c r="X673" s="124"/>
    </row>
    <row r="674" spans="1:24">
      <c r="A674" s="124"/>
      <c r="B674" s="124"/>
      <c r="C674" s="124"/>
      <c r="D674" s="124"/>
      <c r="E674" s="124"/>
      <c r="F674" s="125"/>
      <c r="G674" s="125"/>
      <c r="H674" s="125"/>
      <c r="I674" s="125"/>
      <c r="J674" s="125"/>
      <c r="K674" s="125"/>
      <c r="L674" s="125"/>
      <c r="M674" s="125"/>
      <c r="N674" s="125"/>
      <c r="O674" s="125"/>
      <c r="P674" s="125"/>
      <c r="Q674" s="125"/>
      <c r="R674" s="125"/>
      <c r="S674" s="125"/>
      <c r="T674" s="124"/>
      <c r="U674" s="124"/>
      <c r="V674" s="124"/>
      <c r="W674" s="124"/>
      <c r="X674" s="124"/>
    </row>
    <row r="675" spans="1:24">
      <c r="A675" s="124"/>
      <c r="B675" s="124"/>
      <c r="C675" s="124"/>
      <c r="D675" s="124"/>
      <c r="E675" s="124"/>
      <c r="F675" s="125"/>
      <c r="G675" s="125"/>
      <c r="H675" s="125"/>
      <c r="I675" s="125"/>
      <c r="J675" s="125"/>
      <c r="K675" s="125"/>
      <c r="L675" s="125"/>
      <c r="M675" s="125"/>
      <c r="N675" s="125"/>
      <c r="O675" s="125"/>
      <c r="P675" s="125"/>
      <c r="Q675" s="125"/>
      <c r="R675" s="125"/>
      <c r="S675" s="125"/>
      <c r="T675" s="124"/>
      <c r="U675" s="124"/>
      <c r="V675" s="124"/>
      <c r="W675" s="124"/>
      <c r="X675" s="124"/>
    </row>
    <row r="676" spans="1:24">
      <c r="A676" s="124"/>
      <c r="B676" s="124"/>
      <c r="C676" s="124"/>
      <c r="D676" s="124"/>
      <c r="E676" s="124"/>
      <c r="F676" s="125"/>
      <c r="G676" s="125"/>
      <c r="H676" s="125"/>
      <c r="I676" s="125"/>
      <c r="J676" s="125"/>
      <c r="K676" s="125"/>
      <c r="L676" s="125"/>
      <c r="M676" s="125"/>
      <c r="N676" s="125"/>
      <c r="O676" s="125"/>
      <c r="P676" s="125"/>
      <c r="Q676" s="125"/>
      <c r="R676" s="125"/>
      <c r="S676" s="125"/>
      <c r="T676" s="124"/>
      <c r="U676" s="124"/>
      <c r="V676" s="124"/>
      <c r="W676" s="124"/>
      <c r="X676" s="124"/>
    </row>
    <row r="677" spans="1:24">
      <c r="A677" s="124"/>
      <c r="B677" s="124"/>
      <c r="C677" s="124"/>
      <c r="D677" s="124"/>
      <c r="E677" s="124"/>
      <c r="F677" s="125"/>
      <c r="G677" s="125"/>
      <c r="H677" s="125"/>
      <c r="I677" s="125"/>
      <c r="J677" s="125"/>
      <c r="K677" s="125"/>
      <c r="L677" s="125"/>
      <c r="M677" s="125"/>
      <c r="N677" s="125"/>
      <c r="O677" s="125"/>
      <c r="P677" s="125"/>
      <c r="Q677" s="125"/>
      <c r="R677" s="125"/>
      <c r="S677" s="125"/>
      <c r="T677" s="124"/>
      <c r="U677" s="124"/>
      <c r="V677" s="124"/>
      <c r="W677" s="124"/>
      <c r="X677" s="124"/>
    </row>
    <row r="678" spans="1:24">
      <c r="A678" s="124"/>
      <c r="B678" s="124"/>
      <c r="C678" s="124"/>
      <c r="D678" s="124"/>
      <c r="E678" s="124"/>
      <c r="F678" s="125"/>
      <c r="G678" s="125"/>
      <c r="H678" s="125"/>
      <c r="I678" s="125"/>
      <c r="J678" s="125"/>
      <c r="K678" s="125"/>
      <c r="L678" s="125"/>
      <c r="M678" s="125"/>
      <c r="N678" s="125"/>
      <c r="O678" s="125"/>
      <c r="P678" s="125"/>
      <c r="Q678" s="125"/>
      <c r="R678" s="125"/>
      <c r="S678" s="125"/>
      <c r="T678" s="124"/>
      <c r="U678" s="124"/>
      <c r="V678" s="124"/>
      <c r="W678" s="124"/>
      <c r="X678" s="124"/>
    </row>
    <row r="679" spans="1:24">
      <c r="A679" s="124"/>
      <c r="B679" s="124"/>
      <c r="C679" s="124"/>
      <c r="D679" s="124"/>
      <c r="E679" s="124"/>
      <c r="F679" s="125"/>
      <c r="G679" s="125"/>
      <c r="H679" s="125"/>
      <c r="I679" s="125"/>
      <c r="J679" s="125"/>
      <c r="K679" s="125"/>
      <c r="L679" s="125"/>
      <c r="M679" s="125"/>
      <c r="N679" s="125"/>
      <c r="O679" s="125"/>
      <c r="P679" s="125"/>
      <c r="Q679" s="125"/>
      <c r="R679" s="125"/>
      <c r="S679" s="125"/>
      <c r="T679" s="124"/>
      <c r="U679" s="124"/>
      <c r="V679" s="124"/>
      <c r="W679" s="124"/>
      <c r="X679" s="124"/>
    </row>
    <row r="680" spans="1:24">
      <c r="A680" s="124"/>
      <c r="B680" s="124"/>
      <c r="C680" s="124"/>
      <c r="D680" s="124"/>
      <c r="E680" s="124"/>
      <c r="F680" s="125"/>
      <c r="G680" s="125"/>
      <c r="H680" s="125"/>
      <c r="I680" s="125"/>
      <c r="J680" s="125"/>
      <c r="K680" s="125"/>
      <c r="L680" s="125"/>
      <c r="M680" s="125"/>
      <c r="N680" s="125"/>
      <c r="O680" s="125"/>
      <c r="P680" s="125"/>
      <c r="Q680" s="125"/>
      <c r="R680" s="125"/>
      <c r="S680" s="125"/>
      <c r="T680" s="124"/>
      <c r="U680" s="124"/>
      <c r="V680" s="124"/>
      <c r="W680" s="124"/>
      <c r="X680" s="124"/>
    </row>
    <row r="681" spans="1:24">
      <c r="A681" s="124"/>
      <c r="B681" s="124"/>
      <c r="C681" s="124"/>
      <c r="D681" s="124"/>
      <c r="E681" s="124"/>
      <c r="F681" s="125"/>
      <c r="G681" s="125"/>
      <c r="H681" s="125"/>
      <c r="I681" s="125"/>
      <c r="J681" s="125"/>
      <c r="K681" s="125"/>
      <c r="L681" s="125"/>
      <c r="M681" s="125"/>
      <c r="N681" s="125"/>
      <c r="O681" s="125"/>
      <c r="P681" s="125"/>
      <c r="Q681" s="125"/>
      <c r="R681" s="125"/>
      <c r="S681" s="125"/>
      <c r="T681" s="124"/>
      <c r="U681" s="124"/>
      <c r="V681" s="124"/>
      <c r="W681" s="124"/>
      <c r="X681" s="124"/>
    </row>
    <row r="682" spans="1:24">
      <c r="A682" s="124"/>
      <c r="B682" s="124"/>
      <c r="C682" s="124"/>
      <c r="D682" s="124"/>
      <c r="E682" s="124"/>
      <c r="F682" s="125"/>
      <c r="G682" s="125"/>
      <c r="H682" s="125"/>
      <c r="I682" s="125"/>
      <c r="J682" s="125"/>
      <c r="K682" s="125"/>
      <c r="L682" s="125"/>
      <c r="M682" s="125"/>
      <c r="N682" s="125"/>
      <c r="O682" s="125"/>
      <c r="P682" s="125"/>
      <c r="Q682" s="125"/>
      <c r="R682" s="125"/>
      <c r="S682" s="125"/>
      <c r="T682" s="124"/>
      <c r="U682" s="124"/>
      <c r="V682" s="124"/>
      <c r="W682" s="124"/>
      <c r="X682" s="124"/>
    </row>
    <row r="683" spans="1:24">
      <c r="A683" s="124"/>
      <c r="B683" s="124"/>
      <c r="C683" s="124"/>
      <c r="D683" s="124"/>
      <c r="E683" s="124"/>
      <c r="F683" s="125"/>
      <c r="G683" s="125"/>
      <c r="H683" s="125"/>
      <c r="I683" s="125"/>
      <c r="J683" s="125"/>
      <c r="K683" s="125"/>
      <c r="L683" s="125"/>
      <c r="M683" s="125"/>
      <c r="N683" s="125"/>
      <c r="O683" s="125"/>
      <c r="P683" s="125"/>
      <c r="Q683" s="125"/>
      <c r="R683" s="125"/>
      <c r="S683" s="125"/>
      <c r="T683" s="124"/>
      <c r="U683" s="124"/>
      <c r="V683" s="124"/>
      <c r="W683" s="124"/>
      <c r="X683" s="124"/>
    </row>
    <row r="684" spans="1:24">
      <c r="A684" s="124"/>
      <c r="B684" s="124"/>
      <c r="C684" s="124"/>
      <c r="D684" s="124"/>
      <c r="E684" s="124"/>
      <c r="F684" s="125"/>
      <c r="G684" s="125"/>
      <c r="H684" s="125"/>
      <c r="I684" s="125"/>
      <c r="J684" s="125"/>
      <c r="K684" s="125"/>
      <c r="L684" s="125"/>
      <c r="M684" s="125"/>
      <c r="N684" s="125"/>
      <c r="O684" s="125"/>
      <c r="P684" s="125"/>
      <c r="Q684" s="125"/>
      <c r="R684" s="125"/>
      <c r="S684" s="125"/>
      <c r="T684" s="124"/>
      <c r="U684" s="124"/>
      <c r="V684" s="124"/>
      <c r="W684" s="124"/>
      <c r="X684" s="124"/>
    </row>
    <row r="685" spans="1:24">
      <c r="A685" s="124"/>
      <c r="B685" s="124"/>
      <c r="C685" s="124"/>
      <c r="D685" s="124"/>
      <c r="E685" s="124"/>
      <c r="F685" s="125"/>
      <c r="G685" s="125"/>
      <c r="H685" s="125"/>
      <c r="I685" s="125"/>
      <c r="J685" s="125"/>
      <c r="K685" s="125"/>
      <c r="L685" s="125"/>
      <c r="M685" s="125"/>
      <c r="N685" s="125"/>
      <c r="O685" s="125"/>
      <c r="P685" s="125"/>
      <c r="Q685" s="125"/>
      <c r="R685" s="125"/>
      <c r="S685" s="125"/>
      <c r="T685" s="124"/>
      <c r="U685" s="124"/>
      <c r="V685" s="124"/>
      <c r="W685" s="124"/>
      <c r="X685" s="124"/>
    </row>
    <row r="686" spans="1:24">
      <c r="A686" s="124"/>
      <c r="B686" s="124"/>
      <c r="C686" s="124"/>
      <c r="D686" s="124"/>
      <c r="E686" s="124"/>
      <c r="F686" s="125"/>
      <c r="G686" s="125"/>
      <c r="H686" s="125"/>
      <c r="I686" s="125"/>
      <c r="J686" s="125"/>
      <c r="K686" s="125"/>
      <c r="L686" s="125"/>
      <c r="M686" s="125"/>
      <c r="N686" s="125"/>
      <c r="O686" s="125"/>
      <c r="P686" s="125"/>
      <c r="Q686" s="125"/>
      <c r="R686" s="125"/>
      <c r="S686" s="125"/>
      <c r="T686" s="124"/>
      <c r="U686" s="124"/>
      <c r="V686" s="124"/>
      <c r="W686" s="124"/>
      <c r="X686" s="124"/>
    </row>
    <row r="687" spans="1:24">
      <c r="A687" s="124"/>
      <c r="B687" s="124"/>
      <c r="C687" s="124"/>
      <c r="D687" s="124"/>
      <c r="E687" s="124"/>
      <c r="F687" s="125"/>
      <c r="G687" s="125"/>
      <c r="H687" s="125"/>
      <c r="I687" s="125"/>
      <c r="J687" s="125"/>
      <c r="K687" s="125"/>
      <c r="L687" s="125"/>
      <c r="M687" s="125"/>
      <c r="N687" s="125"/>
      <c r="O687" s="125"/>
      <c r="P687" s="125"/>
      <c r="Q687" s="125"/>
      <c r="R687" s="125"/>
      <c r="S687" s="125"/>
      <c r="T687" s="124"/>
      <c r="U687" s="124"/>
      <c r="V687" s="124"/>
      <c r="W687" s="124"/>
      <c r="X687" s="124"/>
    </row>
    <row r="688" spans="1:24">
      <c r="A688" s="124"/>
      <c r="B688" s="124"/>
      <c r="C688" s="124"/>
      <c r="D688" s="124"/>
      <c r="E688" s="124"/>
      <c r="F688" s="125"/>
      <c r="G688" s="125"/>
      <c r="H688" s="125"/>
      <c r="I688" s="125"/>
      <c r="J688" s="125"/>
      <c r="K688" s="125"/>
      <c r="L688" s="125"/>
      <c r="M688" s="125"/>
      <c r="N688" s="125"/>
      <c r="O688" s="125"/>
      <c r="P688" s="125"/>
      <c r="Q688" s="125"/>
      <c r="R688" s="125"/>
      <c r="S688" s="125"/>
      <c r="T688" s="124"/>
      <c r="U688" s="124"/>
      <c r="V688" s="124"/>
      <c r="W688" s="124"/>
      <c r="X688" s="124"/>
    </row>
    <row r="689" spans="1:24">
      <c r="A689" s="124"/>
      <c r="B689" s="124"/>
      <c r="C689" s="124"/>
      <c r="D689" s="124"/>
      <c r="E689" s="124"/>
      <c r="F689" s="125"/>
      <c r="G689" s="125"/>
      <c r="H689" s="125"/>
      <c r="I689" s="125"/>
      <c r="J689" s="125"/>
      <c r="K689" s="125"/>
      <c r="L689" s="125"/>
      <c r="M689" s="125"/>
      <c r="N689" s="125"/>
      <c r="O689" s="125"/>
      <c r="P689" s="125"/>
      <c r="Q689" s="125"/>
      <c r="R689" s="125"/>
      <c r="S689" s="125"/>
      <c r="T689" s="124"/>
      <c r="U689" s="124"/>
      <c r="V689" s="124"/>
      <c r="W689" s="124"/>
      <c r="X689" s="124"/>
    </row>
    <row r="690" spans="1:24">
      <c r="A690" s="124"/>
      <c r="B690" s="124"/>
      <c r="C690" s="124"/>
      <c r="D690" s="124"/>
      <c r="E690" s="124"/>
      <c r="F690" s="125"/>
      <c r="G690" s="125"/>
      <c r="H690" s="125"/>
      <c r="I690" s="125"/>
      <c r="J690" s="125"/>
      <c r="K690" s="125"/>
      <c r="L690" s="125"/>
      <c r="M690" s="125"/>
      <c r="N690" s="125"/>
      <c r="O690" s="125"/>
      <c r="P690" s="125"/>
      <c r="Q690" s="125"/>
      <c r="R690" s="125"/>
      <c r="S690" s="125"/>
      <c r="T690" s="124"/>
      <c r="U690" s="124"/>
      <c r="V690" s="124"/>
      <c r="W690" s="124"/>
      <c r="X690" s="124"/>
    </row>
    <row r="691" spans="1:24">
      <c r="A691" s="124"/>
      <c r="B691" s="124"/>
      <c r="C691" s="124"/>
      <c r="D691" s="124"/>
      <c r="E691" s="124"/>
      <c r="F691" s="125"/>
      <c r="G691" s="125"/>
      <c r="H691" s="125"/>
      <c r="I691" s="125"/>
      <c r="J691" s="125"/>
      <c r="K691" s="125"/>
      <c r="L691" s="125"/>
      <c r="M691" s="125"/>
      <c r="N691" s="125"/>
      <c r="O691" s="125"/>
      <c r="P691" s="125"/>
      <c r="Q691" s="125"/>
      <c r="R691" s="125"/>
      <c r="S691" s="125"/>
      <c r="T691" s="124"/>
      <c r="U691" s="124"/>
      <c r="V691" s="124"/>
      <c r="W691" s="124"/>
      <c r="X691" s="124"/>
    </row>
    <row r="692" spans="1:24">
      <c r="A692" s="124"/>
      <c r="B692" s="124"/>
      <c r="C692" s="124"/>
      <c r="D692" s="124"/>
      <c r="E692" s="124"/>
      <c r="F692" s="125"/>
      <c r="G692" s="125"/>
      <c r="H692" s="125"/>
      <c r="I692" s="125"/>
      <c r="J692" s="125"/>
      <c r="K692" s="125"/>
      <c r="L692" s="125"/>
      <c r="M692" s="125"/>
      <c r="N692" s="125"/>
      <c r="O692" s="125"/>
      <c r="P692" s="125"/>
      <c r="Q692" s="125"/>
      <c r="R692" s="125"/>
      <c r="S692" s="125"/>
      <c r="T692" s="124"/>
      <c r="U692" s="124"/>
      <c r="V692" s="124"/>
      <c r="W692" s="124"/>
      <c r="X692" s="124"/>
    </row>
    <row r="693" spans="1:24">
      <c r="A693" s="124"/>
      <c r="B693" s="124"/>
      <c r="C693" s="124"/>
      <c r="D693" s="124"/>
      <c r="E693" s="124"/>
      <c r="F693" s="125"/>
      <c r="G693" s="125"/>
      <c r="H693" s="125"/>
      <c r="I693" s="125"/>
      <c r="J693" s="125"/>
      <c r="K693" s="125"/>
      <c r="L693" s="125"/>
      <c r="M693" s="125"/>
      <c r="N693" s="125"/>
      <c r="O693" s="125"/>
      <c r="P693" s="125"/>
      <c r="Q693" s="125"/>
      <c r="R693" s="125"/>
      <c r="S693" s="125"/>
      <c r="T693" s="124"/>
      <c r="U693" s="124"/>
      <c r="V693" s="124"/>
      <c r="W693" s="124"/>
      <c r="X693" s="124"/>
    </row>
    <row r="694" spans="1:24">
      <c r="A694" s="124"/>
      <c r="B694" s="124"/>
      <c r="C694" s="124"/>
      <c r="D694" s="124"/>
      <c r="E694" s="124"/>
      <c r="F694" s="125"/>
      <c r="G694" s="125"/>
      <c r="H694" s="125"/>
      <c r="I694" s="125"/>
      <c r="J694" s="125"/>
      <c r="K694" s="125"/>
      <c r="L694" s="125"/>
      <c r="M694" s="125"/>
      <c r="N694" s="125"/>
      <c r="O694" s="125"/>
      <c r="P694" s="125"/>
      <c r="Q694" s="125"/>
      <c r="R694" s="125"/>
      <c r="S694" s="125"/>
      <c r="T694" s="124"/>
      <c r="U694" s="124"/>
      <c r="V694" s="124"/>
      <c r="W694" s="124"/>
      <c r="X694" s="124"/>
    </row>
    <row r="695" spans="1:24">
      <c r="A695" s="124"/>
      <c r="B695" s="124"/>
      <c r="C695" s="124"/>
      <c r="D695" s="124"/>
      <c r="E695" s="124"/>
      <c r="F695" s="125"/>
      <c r="G695" s="125"/>
      <c r="H695" s="125"/>
      <c r="I695" s="125"/>
      <c r="J695" s="125"/>
      <c r="K695" s="125"/>
      <c r="L695" s="125"/>
      <c r="M695" s="125"/>
      <c r="N695" s="125"/>
      <c r="O695" s="125"/>
      <c r="P695" s="125"/>
      <c r="Q695" s="125"/>
      <c r="R695" s="125"/>
      <c r="S695" s="125"/>
      <c r="T695" s="124"/>
      <c r="U695" s="124"/>
      <c r="V695" s="124"/>
      <c r="W695" s="124"/>
      <c r="X695" s="124"/>
    </row>
    <row r="696" spans="1:24">
      <c r="A696" s="124"/>
      <c r="B696" s="124"/>
      <c r="C696" s="124"/>
      <c r="D696" s="124"/>
      <c r="E696" s="124"/>
      <c r="F696" s="125"/>
      <c r="G696" s="125"/>
      <c r="H696" s="125"/>
      <c r="I696" s="125"/>
      <c r="J696" s="125"/>
      <c r="K696" s="125"/>
      <c r="L696" s="125"/>
      <c r="M696" s="125"/>
      <c r="N696" s="125"/>
      <c r="O696" s="125"/>
      <c r="P696" s="125"/>
      <c r="Q696" s="125"/>
      <c r="R696" s="125"/>
      <c r="S696" s="125"/>
      <c r="T696" s="124"/>
      <c r="U696" s="124"/>
      <c r="V696" s="124"/>
      <c r="W696" s="124"/>
      <c r="X696" s="124"/>
    </row>
    <row r="697" spans="1:24">
      <c r="A697" s="124"/>
      <c r="B697" s="124"/>
      <c r="C697" s="124"/>
      <c r="D697" s="124"/>
      <c r="E697" s="124"/>
      <c r="F697" s="125"/>
      <c r="G697" s="125"/>
      <c r="H697" s="125"/>
      <c r="I697" s="125"/>
      <c r="J697" s="125"/>
      <c r="K697" s="125"/>
      <c r="L697" s="125"/>
      <c r="M697" s="125"/>
      <c r="N697" s="125"/>
      <c r="O697" s="125"/>
      <c r="P697" s="125"/>
      <c r="Q697" s="125"/>
      <c r="R697" s="125"/>
      <c r="S697" s="125"/>
      <c r="T697" s="124"/>
      <c r="U697" s="124"/>
      <c r="V697" s="124"/>
      <c r="W697" s="124"/>
      <c r="X697" s="124"/>
    </row>
    <row r="698" spans="1:24">
      <c r="A698" s="124"/>
      <c r="B698" s="124"/>
      <c r="C698" s="124"/>
      <c r="D698" s="124"/>
      <c r="E698" s="124"/>
      <c r="F698" s="125"/>
      <c r="G698" s="125"/>
      <c r="H698" s="125"/>
      <c r="I698" s="125"/>
      <c r="J698" s="125"/>
      <c r="K698" s="125"/>
      <c r="L698" s="125"/>
      <c r="M698" s="125"/>
      <c r="N698" s="125"/>
      <c r="O698" s="125"/>
      <c r="P698" s="125"/>
      <c r="Q698" s="125"/>
      <c r="R698" s="125"/>
      <c r="S698" s="125"/>
      <c r="T698" s="124"/>
      <c r="U698" s="124"/>
      <c r="V698" s="124"/>
      <c r="W698" s="124"/>
      <c r="X698" s="124"/>
    </row>
    <row r="699" spans="1:24">
      <c r="A699" s="124"/>
      <c r="B699" s="124"/>
      <c r="C699" s="124"/>
      <c r="D699" s="124"/>
      <c r="E699" s="124"/>
      <c r="F699" s="125"/>
      <c r="G699" s="125"/>
      <c r="H699" s="125"/>
      <c r="I699" s="125"/>
      <c r="J699" s="125"/>
      <c r="K699" s="125"/>
      <c r="L699" s="125"/>
      <c r="M699" s="125"/>
      <c r="N699" s="125"/>
      <c r="O699" s="125"/>
      <c r="P699" s="125"/>
      <c r="Q699" s="125"/>
      <c r="R699" s="125"/>
      <c r="S699" s="125"/>
      <c r="T699" s="124"/>
      <c r="U699" s="124"/>
      <c r="V699" s="124"/>
      <c r="W699" s="124"/>
      <c r="X699" s="124"/>
    </row>
    <row r="700" spans="1:24">
      <c r="A700" s="124"/>
      <c r="B700" s="124"/>
      <c r="C700" s="124"/>
      <c r="D700" s="124"/>
      <c r="E700" s="124"/>
      <c r="F700" s="125"/>
      <c r="G700" s="125"/>
      <c r="H700" s="125"/>
      <c r="I700" s="125"/>
      <c r="J700" s="125"/>
      <c r="K700" s="125"/>
      <c r="L700" s="125"/>
      <c r="M700" s="125"/>
      <c r="N700" s="125"/>
      <c r="O700" s="125"/>
      <c r="P700" s="125"/>
      <c r="Q700" s="125"/>
      <c r="R700" s="125"/>
      <c r="S700" s="125"/>
      <c r="T700" s="124"/>
      <c r="U700" s="124"/>
      <c r="V700" s="124"/>
      <c r="W700" s="124"/>
      <c r="X700" s="124"/>
    </row>
    <row r="701" spans="1:24">
      <c r="A701" s="124"/>
      <c r="B701" s="124"/>
      <c r="C701" s="124"/>
      <c r="D701" s="124"/>
      <c r="E701" s="124"/>
      <c r="F701" s="125"/>
      <c r="G701" s="125"/>
      <c r="H701" s="125"/>
      <c r="I701" s="125"/>
      <c r="J701" s="125"/>
      <c r="K701" s="125"/>
      <c r="L701" s="125"/>
      <c r="M701" s="125"/>
      <c r="N701" s="125"/>
      <c r="O701" s="125"/>
      <c r="P701" s="125"/>
      <c r="Q701" s="125"/>
      <c r="R701" s="125"/>
      <c r="S701" s="125"/>
      <c r="T701" s="124"/>
      <c r="U701" s="124"/>
      <c r="V701" s="124"/>
      <c r="W701" s="124"/>
      <c r="X701" s="124"/>
    </row>
    <row r="702" spans="1:24">
      <c r="A702" s="124"/>
      <c r="B702" s="124"/>
      <c r="C702" s="124"/>
      <c r="D702" s="124"/>
      <c r="E702" s="124"/>
      <c r="F702" s="125"/>
      <c r="G702" s="125"/>
      <c r="H702" s="125"/>
      <c r="I702" s="125"/>
      <c r="J702" s="125"/>
      <c r="K702" s="125"/>
      <c r="L702" s="125"/>
      <c r="M702" s="125"/>
      <c r="N702" s="125"/>
      <c r="O702" s="125"/>
      <c r="P702" s="125"/>
      <c r="Q702" s="125"/>
      <c r="R702" s="125"/>
      <c r="S702" s="125"/>
      <c r="T702" s="124"/>
      <c r="U702" s="124"/>
      <c r="V702" s="124"/>
      <c r="W702" s="124"/>
      <c r="X702" s="124"/>
    </row>
    <row r="703" spans="1:24">
      <c r="A703" s="124"/>
      <c r="B703" s="124"/>
      <c r="C703" s="124"/>
      <c r="D703" s="124"/>
      <c r="E703" s="124"/>
      <c r="F703" s="125"/>
      <c r="G703" s="125"/>
      <c r="H703" s="125"/>
      <c r="I703" s="125"/>
      <c r="J703" s="125"/>
      <c r="K703" s="125"/>
      <c r="L703" s="125"/>
      <c r="M703" s="125"/>
      <c r="N703" s="125"/>
      <c r="O703" s="125"/>
      <c r="P703" s="125"/>
      <c r="Q703" s="125"/>
      <c r="R703" s="125"/>
      <c r="S703" s="125"/>
      <c r="T703" s="124"/>
      <c r="U703" s="124"/>
      <c r="V703" s="124"/>
      <c r="W703" s="124"/>
      <c r="X703" s="124"/>
    </row>
    <row r="704" spans="1:24">
      <c r="A704" s="124"/>
      <c r="B704" s="124"/>
      <c r="C704" s="124"/>
      <c r="D704" s="124"/>
      <c r="E704" s="124"/>
      <c r="F704" s="125"/>
      <c r="G704" s="125"/>
      <c r="H704" s="125"/>
      <c r="I704" s="125"/>
      <c r="J704" s="125"/>
      <c r="K704" s="125"/>
      <c r="L704" s="125"/>
      <c r="M704" s="125"/>
      <c r="N704" s="125"/>
      <c r="O704" s="125"/>
      <c r="P704" s="125"/>
      <c r="Q704" s="125"/>
      <c r="R704" s="125"/>
      <c r="S704" s="125"/>
      <c r="T704" s="124"/>
      <c r="U704" s="124"/>
      <c r="V704" s="124"/>
      <c r="W704" s="124"/>
      <c r="X704" s="124"/>
    </row>
    <row r="705" spans="1:24">
      <c r="A705" s="124"/>
      <c r="B705" s="124"/>
      <c r="C705" s="124"/>
      <c r="D705" s="124"/>
      <c r="E705" s="124"/>
      <c r="F705" s="125"/>
      <c r="G705" s="125"/>
      <c r="H705" s="125"/>
      <c r="I705" s="125"/>
      <c r="J705" s="125"/>
      <c r="K705" s="125"/>
      <c r="L705" s="125"/>
      <c r="M705" s="125"/>
      <c r="N705" s="125"/>
      <c r="O705" s="125"/>
      <c r="P705" s="125"/>
      <c r="Q705" s="125"/>
      <c r="R705" s="125"/>
      <c r="S705" s="125"/>
      <c r="T705" s="124"/>
      <c r="U705" s="124"/>
      <c r="V705" s="124"/>
      <c r="W705" s="124"/>
      <c r="X705" s="124"/>
    </row>
    <row r="706" spans="1:24">
      <c r="A706" s="124"/>
      <c r="B706" s="124"/>
      <c r="C706" s="124"/>
      <c r="D706" s="124"/>
      <c r="E706" s="124"/>
      <c r="F706" s="125"/>
      <c r="G706" s="125"/>
      <c r="H706" s="125"/>
      <c r="I706" s="125"/>
      <c r="J706" s="125"/>
      <c r="K706" s="125"/>
      <c r="L706" s="125"/>
      <c r="M706" s="125"/>
      <c r="N706" s="125"/>
      <c r="O706" s="125"/>
      <c r="P706" s="125"/>
      <c r="Q706" s="125"/>
      <c r="R706" s="125"/>
      <c r="S706" s="125"/>
      <c r="T706" s="124"/>
      <c r="U706" s="124"/>
      <c r="V706" s="124"/>
      <c r="W706" s="124"/>
      <c r="X706" s="124"/>
    </row>
    <row r="707" spans="1:24">
      <c r="A707" s="124"/>
      <c r="B707" s="124"/>
      <c r="C707" s="124"/>
      <c r="D707" s="124"/>
      <c r="E707" s="124"/>
      <c r="F707" s="125"/>
      <c r="G707" s="125"/>
      <c r="H707" s="125"/>
      <c r="I707" s="125"/>
      <c r="J707" s="125"/>
      <c r="K707" s="125"/>
      <c r="L707" s="125"/>
      <c r="M707" s="125"/>
      <c r="N707" s="125"/>
      <c r="O707" s="125"/>
      <c r="P707" s="125"/>
      <c r="Q707" s="125"/>
      <c r="R707" s="125"/>
      <c r="S707" s="125"/>
      <c r="T707" s="124"/>
      <c r="U707" s="124"/>
      <c r="V707" s="124"/>
      <c r="W707" s="124"/>
      <c r="X707" s="124"/>
    </row>
    <row r="708" spans="1:24">
      <c r="A708" s="124"/>
      <c r="B708" s="124"/>
      <c r="C708" s="124"/>
      <c r="D708" s="124"/>
      <c r="E708" s="124"/>
      <c r="F708" s="125"/>
      <c r="G708" s="125"/>
      <c r="H708" s="125"/>
      <c r="I708" s="125"/>
      <c r="J708" s="125"/>
      <c r="K708" s="125"/>
      <c r="L708" s="125"/>
      <c r="M708" s="125"/>
      <c r="N708" s="125"/>
      <c r="O708" s="125"/>
      <c r="P708" s="125"/>
      <c r="Q708" s="125"/>
      <c r="R708" s="125"/>
      <c r="S708" s="125"/>
      <c r="T708" s="124"/>
      <c r="U708" s="124"/>
      <c r="V708" s="124"/>
      <c r="W708" s="124"/>
      <c r="X708" s="124"/>
    </row>
    <row r="709" spans="1:24">
      <c r="A709" s="124"/>
      <c r="B709" s="124"/>
      <c r="C709" s="124"/>
      <c r="D709" s="124"/>
      <c r="E709" s="124"/>
      <c r="F709" s="125"/>
      <c r="G709" s="125"/>
      <c r="H709" s="125"/>
      <c r="I709" s="125"/>
      <c r="J709" s="125"/>
      <c r="K709" s="125"/>
      <c r="L709" s="125"/>
      <c r="M709" s="125"/>
      <c r="N709" s="125"/>
      <c r="O709" s="125"/>
      <c r="P709" s="125"/>
      <c r="Q709" s="125"/>
      <c r="R709" s="125"/>
      <c r="S709" s="125"/>
      <c r="T709" s="124"/>
      <c r="U709" s="124"/>
      <c r="V709" s="124"/>
      <c r="W709" s="124"/>
      <c r="X709" s="124"/>
    </row>
    <row r="710" spans="1:24">
      <c r="A710" s="124"/>
      <c r="B710" s="124"/>
      <c r="C710" s="124"/>
      <c r="D710" s="124"/>
      <c r="E710" s="124"/>
      <c r="F710" s="125"/>
      <c r="G710" s="125"/>
      <c r="H710" s="125"/>
      <c r="I710" s="125"/>
      <c r="J710" s="125"/>
      <c r="K710" s="125"/>
      <c r="L710" s="125"/>
      <c r="M710" s="125"/>
      <c r="N710" s="125"/>
      <c r="O710" s="125"/>
      <c r="P710" s="125"/>
      <c r="Q710" s="125"/>
      <c r="R710" s="125"/>
      <c r="S710" s="125"/>
      <c r="T710" s="124"/>
      <c r="U710" s="124"/>
      <c r="V710" s="124"/>
      <c r="W710" s="124"/>
      <c r="X710" s="124"/>
    </row>
    <row r="711" spans="1:24">
      <c r="A711" s="124"/>
      <c r="B711" s="124"/>
      <c r="C711" s="124"/>
      <c r="D711" s="124"/>
      <c r="E711" s="124"/>
      <c r="F711" s="125"/>
      <c r="G711" s="125"/>
      <c r="H711" s="125"/>
      <c r="I711" s="125"/>
      <c r="J711" s="125"/>
      <c r="K711" s="125"/>
      <c r="L711" s="125"/>
      <c r="M711" s="125"/>
      <c r="N711" s="125"/>
      <c r="O711" s="125"/>
      <c r="P711" s="125"/>
      <c r="Q711" s="125"/>
      <c r="R711" s="125"/>
      <c r="S711" s="125"/>
      <c r="T711" s="124"/>
      <c r="U711" s="124"/>
      <c r="V711" s="124"/>
      <c r="W711" s="124"/>
      <c r="X711" s="124"/>
    </row>
    <row r="712" spans="1:24">
      <c r="A712" s="124"/>
      <c r="B712" s="124"/>
      <c r="C712" s="124"/>
      <c r="D712" s="124"/>
      <c r="E712" s="124"/>
      <c r="F712" s="125"/>
      <c r="G712" s="125"/>
      <c r="H712" s="125"/>
      <c r="I712" s="125"/>
      <c r="J712" s="125"/>
      <c r="K712" s="125"/>
      <c r="L712" s="125"/>
      <c r="M712" s="125"/>
      <c r="N712" s="125"/>
      <c r="O712" s="125"/>
      <c r="P712" s="125"/>
      <c r="Q712" s="125"/>
      <c r="R712" s="125"/>
      <c r="S712" s="125"/>
      <c r="T712" s="124"/>
      <c r="U712" s="124"/>
      <c r="V712" s="124"/>
      <c r="W712" s="124"/>
      <c r="X712" s="124"/>
    </row>
    <row r="713" spans="1:24">
      <c r="A713" s="124"/>
      <c r="B713" s="124"/>
      <c r="C713" s="124"/>
      <c r="D713" s="124"/>
      <c r="E713" s="124"/>
      <c r="F713" s="125"/>
      <c r="G713" s="125"/>
      <c r="H713" s="125"/>
      <c r="I713" s="125"/>
      <c r="J713" s="125"/>
      <c r="K713" s="125"/>
      <c r="L713" s="125"/>
      <c r="M713" s="125"/>
      <c r="N713" s="125"/>
      <c r="O713" s="125"/>
      <c r="P713" s="125"/>
      <c r="Q713" s="125"/>
      <c r="R713" s="125"/>
      <c r="S713" s="125"/>
      <c r="T713" s="124"/>
      <c r="U713" s="124"/>
      <c r="V713" s="124"/>
      <c r="W713" s="124"/>
      <c r="X713" s="124"/>
    </row>
    <row r="714" spans="1:24">
      <c r="A714" s="124"/>
      <c r="B714" s="124"/>
      <c r="C714" s="124"/>
      <c r="D714" s="124"/>
      <c r="E714" s="124"/>
      <c r="F714" s="125"/>
      <c r="G714" s="125"/>
      <c r="H714" s="125"/>
      <c r="I714" s="125"/>
      <c r="J714" s="125"/>
      <c r="K714" s="125"/>
      <c r="L714" s="125"/>
      <c r="M714" s="125"/>
      <c r="N714" s="125"/>
      <c r="O714" s="125"/>
      <c r="P714" s="125"/>
      <c r="Q714" s="125"/>
      <c r="R714" s="125"/>
      <c r="S714" s="125"/>
      <c r="T714" s="124"/>
      <c r="U714" s="124"/>
      <c r="V714" s="124"/>
      <c r="W714" s="124"/>
      <c r="X714" s="124"/>
    </row>
    <row r="715" spans="1:24">
      <c r="A715" s="124"/>
      <c r="B715" s="124"/>
      <c r="C715" s="124"/>
      <c r="D715" s="124"/>
      <c r="E715" s="124"/>
      <c r="F715" s="125"/>
      <c r="G715" s="125"/>
      <c r="H715" s="125"/>
      <c r="I715" s="125"/>
      <c r="J715" s="125"/>
      <c r="K715" s="125"/>
      <c r="L715" s="125"/>
      <c r="M715" s="125"/>
      <c r="N715" s="125"/>
      <c r="O715" s="125"/>
      <c r="P715" s="125"/>
      <c r="Q715" s="125"/>
      <c r="R715" s="125"/>
      <c r="S715" s="125"/>
      <c r="T715" s="124"/>
      <c r="U715" s="124"/>
      <c r="V715" s="124"/>
      <c r="W715" s="124"/>
      <c r="X715" s="124"/>
    </row>
    <row r="716" spans="1:24">
      <c r="A716" s="124"/>
      <c r="B716" s="124"/>
      <c r="C716" s="124"/>
      <c r="D716" s="124"/>
      <c r="E716" s="124"/>
      <c r="F716" s="125"/>
      <c r="G716" s="125"/>
      <c r="H716" s="125"/>
      <c r="I716" s="125"/>
      <c r="J716" s="125"/>
      <c r="K716" s="125"/>
      <c r="L716" s="125"/>
      <c r="M716" s="125"/>
      <c r="N716" s="125"/>
      <c r="O716" s="125"/>
      <c r="P716" s="125"/>
      <c r="Q716" s="125"/>
      <c r="R716" s="125"/>
      <c r="S716" s="125"/>
      <c r="T716" s="124"/>
      <c r="U716" s="124"/>
      <c r="V716" s="124"/>
      <c r="W716" s="124"/>
      <c r="X716" s="124"/>
    </row>
    <row r="717" spans="1:24">
      <c r="A717" s="124"/>
      <c r="B717" s="124"/>
      <c r="C717" s="124"/>
      <c r="D717" s="124"/>
      <c r="E717" s="124"/>
      <c r="F717" s="125"/>
      <c r="G717" s="125"/>
      <c r="H717" s="125"/>
      <c r="I717" s="125"/>
      <c r="J717" s="125"/>
      <c r="K717" s="125"/>
      <c r="L717" s="125"/>
      <c r="M717" s="125"/>
      <c r="N717" s="125"/>
      <c r="O717" s="125"/>
      <c r="P717" s="125"/>
      <c r="Q717" s="125"/>
      <c r="R717" s="125"/>
      <c r="S717" s="125"/>
      <c r="T717" s="124"/>
      <c r="U717" s="124"/>
      <c r="V717" s="124"/>
      <c r="W717" s="124"/>
      <c r="X717" s="124"/>
    </row>
    <row r="718" spans="1:24">
      <c r="A718" s="124"/>
      <c r="B718" s="124"/>
      <c r="C718" s="124"/>
      <c r="D718" s="124"/>
      <c r="E718" s="124"/>
      <c r="F718" s="125"/>
      <c r="G718" s="125"/>
      <c r="H718" s="125"/>
      <c r="I718" s="125"/>
      <c r="J718" s="125"/>
      <c r="K718" s="125"/>
      <c r="L718" s="125"/>
      <c r="M718" s="125"/>
      <c r="N718" s="125"/>
      <c r="O718" s="125"/>
      <c r="P718" s="125"/>
      <c r="Q718" s="125"/>
      <c r="R718" s="125"/>
      <c r="S718" s="125"/>
      <c r="T718" s="124"/>
      <c r="U718" s="124"/>
      <c r="V718" s="124"/>
      <c r="W718" s="124"/>
      <c r="X718" s="124"/>
    </row>
    <row r="719" spans="1:24">
      <c r="A719" s="124"/>
      <c r="B719" s="124"/>
      <c r="C719" s="124"/>
      <c r="D719" s="124"/>
      <c r="E719" s="124"/>
      <c r="F719" s="125"/>
      <c r="G719" s="125"/>
      <c r="H719" s="125"/>
      <c r="I719" s="125"/>
      <c r="J719" s="125"/>
      <c r="K719" s="125"/>
      <c r="L719" s="125"/>
      <c r="M719" s="125"/>
      <c r="N719" s="125"/>
      <c r="O719" s="125"/>
      <c r="P719" s="125"/>
      <c r="Q719" s="125"/>
      <c r="R719" s="125"/>
      <c r="S719" s="125"/>
      <c r="T719" s="124"/>
      <c r="U719" s="124"/>
      <c r="V719" s="124"/>
      <c r="W719" s="124"/>
      <c r="X719" s="124"/>
    </row>
    <row r="720" spans="1:24">
      <c r="A720" s="124"/>
      <c r="B720" s="124"/>
      <c r="C720" s="124"/>
      <c r="D720" s="124"/>
      <c r="E720" s="124"/>
      <c r="F720" s="125"/>
      <c r="G720" s="125"/>
      <c r="H720" s="125"/>
      <c r="I720" s="125"/>
      <c r="J720" s="125"/>
      <c r="K720" s="125"/>
      <c r="L720" s="125"/>
      <c r="M720" s="125"/>
      <c r="N720" s="125"/>
      <c r="O720" s="125"/>
      <c r="P720" s="125"/>
      <c r="Q720" s="125"/>
      <c r="R720" s="125"/>
      <c r="S720" s="125"/>
      <c r="T720" s="124"/>
      <c r="U720" s="124"/>
      <c r="V720" s="124"/>
      <c r="W720" s="124"/>
      <c r="X720" s="124"/>
    </row>
    <row r="721" spans="1:24">
      <c r="A721" s="124"/>
      <c r="B721" s="124"/>
      <c r="C721" s="124"/>
      <c r="D721" s="124"/>
      <c r="E721" s="124"/>
      <c r="F721" s="125"/>
      <c r="G721" s="125"/>
      <c r="H721" s="125"/>
      <c r="I721" s="125"/>
      <c r="J721" s="125"/>
      <c r="K721" s="125"/>
      <c r="L721" s="125"/>
      <c r="M721" s="125"/>
      <c r="N721" s="125"/>
      <c r="O721" s="125"/>
      <c r="P721" s="125"/>
      <c r="Q721" s="125"/>
      <c r="R721" s="125"/>
      <c r="S721" s="125"/>
      <c r="T721" s="124"/>
      <c r="U721" s="124"/>
      <c r="V721" s="124"/>
      <c r="W721" s="124"/>
      <c r="X721" s="124"/>
    </row>
    <row r="722" spans="1:24">
      <c r="A722" s="124"/>
      <c r="B722" s="124"/>
      <c r="C722" s="124"/>
      <c r="D722" s="124"/>
      <c r="E722" s="124"/>
      <c r="F722" s="125"/>
      <c r="G722" s="125"/>
      <c r="H722" s="125"/>
      <c r="I722" s="125"/>
      <c r="J722" s="125"/>
      <c r="K722" s="125"/>
      <c r="L722" s="125"/>
      <c r="M722" s="125"/>
      <c r="N722" s="125"/>
      <c r="O722" s="125"/>
      <c r="P722" s="125"/>
      <c r="Q722" s="125"/>
      <c r="R722" s="125"/>
      <c r="S722" s="125"/>
      <c r="T722" s="124"/>
      <c r="U722" s="124"/>
      <c r="V722" s="124"/>
      <c r="W722" s="124"/>
      <c r="X722" s="124"/>
    </row>
    <row r="723" spans="1:24">
      <c r="A723" s="124"/>
      <c r="B723" s="124"/>
      <c r="C723" s="124"/>
      <c r="D723" s="124"/>
      <c r="E723" s="124"/>
      <c r="F723" s="125"/>
      <c r="G723" s="125"/>
      <c r="H723" s="125"/>
      <c r="I723" s="125"/>
      <c r="J723" s="125"/>
      <c r="K723" s="125"/>
      <c r="L723" s="125"/>
      <c r="M723" s="125"/>
      <c r="N723" s="125"/>
      <c r="O723" s="125"/>
      <c r="P723" s="125"/>
      <c r="Q723" s="125"/>
      <c r="R723" s="125"/>
      <c r="S723" s="125"/>
      <c r="T723" s="124"/>
      <c r="U723" s="124"/>
      <c r="V723" s="124"/>
      <c r="W723" s="124"/>
      <c r="X723" s="124"/>
    </row>
    <row r="724" spans="1:24">
      <c r="A724" s="124"/>
      <c r="B724" s="124"/>
      <c r="C724" s="124"/>
      <c r="D724" s="124"/>
      <c r="E724" s="124"/>
      <c r="F724" s="125"/>
      <c r="G724" s="125"/>
      <c r="H724" s="125"/>
      <c r="I724" s="125"/>
      <c r="J724" s="125"/>
      <c r="K724" s="125"/>
      <c r="L724" s="125"/>
      <c r="M724" s="125"/>
      <c r="N724" s="125"/>
      <c r="O724" s="125"/>
      <c r="P724" s="125"/>
      <c r="Q724" s="125"/>
      <c r="R724" s="125"/>
      <c r="S724" s="125"/>
      <c r="T724" s="124"/>
      <c r="U724" s="124"/>
      <c r="V724" s="124"/>
      <c r="W724" s="124"/>
      <c r="X724" s="124"/>
    </row>
    <row r="725" spans="1:24">
      <c r="A725" s="124"/>
      <c r="B725" s="124"/>
      <c r="C725" s="124"/>
      <c r="D725" s="124"/>
      <c r="E725" s="124"/>
      <c r="F725" s="125"/>
      <c r="G725" s="125"/>
      <c r="H725" s="125"/>
      <c r="I725" s="125"/>
      <c r="J725" s="125"/>
      <c r="K725" s="125"/>
      <c r="L725" s="125"/>
      <c r="M725" s="125"/>
      <c r="N725" s="125"/>
      <c r="O725" s="125"/>
      <c r="P725" s="125"/>
      <c r="Q725" s="125"/>
      <c r="R725" s="125"/>
      <c r="S725" s="125"/>
      <c r="T725" s="124"/>
      <c r="U725" s="124"/>
      <c r="V725" s="124"/>
      <c r="W725" s="124"/>
      <c r="X725" s="124"/>
    </row>
    <row r="726" spans="1:24">
      <c r="A726" s="124"/>
      <c r="B726" s="124"/>
      <c r="C726" s="124"/>
      <c r="D726" s="124"/>
      <c r="E726" s="124"/>
      <c r="F726" s="125"/>
      <c r="G726" s="125"/>
      <c r="H726" s="125"/>
      <c r="I726" s="125"/>
      <c r="J726" s="125"/>
      <c r="K726" s="125"/>
      <c r="L726" s="125"/>
      <c r="M726" s="125"/>
      <c r="N726" s="125"/>
      <c r="O726" s="125"/>
      <c r="P726" s="125"/>
      <c r="Q726" s="125"/>
      <c r="R726" s="125"/>
      <c r="S726" s="125"/>
      <c r="T726" s="124"/>
      <c r="U726" s="124"/>
      <c r="V726" s="124"/>
      <c r="W726" s="124"/>
      <c r="X726" s="124"/>
    </row>
    <row r="727" spans="1:24">
      <c r="A727" s="124"/>
      <c r="B727" s="124"/>
      <c r="C727" s="124"/>
      <c r="D727" s="124"/>
      <c r="E727" s="124"/>
      <c r="F727" s="125"/>
      <c r="G727" s="125"/>
      <c r="H727" s="125"/>
      <c r="I727" s="125"/>
      <c r="J727" s="125"/>
      <c r="K727" s="125"/>
      <c r="L727" s="125"/>
      <c r="M727" s="125"/>
      <c r="N727" s="125"/>
      <c r="O727" s="125"/>
      <c r="P727" s="125"/>
      <c r="Q727" s="125"/>
      <c r="R727" s="125"/>
      <c r="S727" s="125"/>
      <c r="T727" s="124"/>
      <c r="U727" s="124"/>
      <c r="V727" s="124"/>
      <c r="W727" s="124"/>
      <c r="X727" s="124"/>
    </row>
    <row r="728" spans="1:24">
      <c r="A728" s="124"/>
      <c r="B728" s="124"/>
      <c r="C728" s="124"/>
      <c r="D728" s="124"/>
      <c r="E728" s="124"/>
      <c r="F728" s="125"/>
      <c r="G728" s="125"/>
      <c r="H728" s="125"/>
      <c r="I728" s="125"/>
      <c r="J728" s="125"/>
      <c r="K728" s="125"/>
      <c r="L728" s="125"/>
      <c r="M728" s="125"/>
      <c r="N728" s="125"/>
      <c r="O728" s="125"/>
      <c r="P728" s="125"/>
      <c r="Q728" s="125"/>
      <c r="R728" s="125"/>
      <c r="S728" s="125"/>
      <c r="T728" s="124"/>
      <c r="U728" s="124"/>
      <c r="V728" s="124"/>
      <c r="W728" s="124"/>
      <c r="X728" s="124"/>
    </row>
    <row r="729" spans="1:24">
      <c r="A729" s="124"/>
      <c r="B729" s="124"/>
      <c r="C729" s="124"/>
      <c r="D729" s="124"/>
      <c r="E729" s="124"/>
      <c r="F729" s="125"/>
      <c r="G729" s="125"/>
      <c r="H729" s="125"/>
      <c r="I729" s="125"/>
      <c r="J729" s="125"/>
      <c r="K729" s="125"/>
      <c r="L729" s="125"/>
      <c r="M729" s="125"/>
      <c r="N729" s="125"/>
      <c r="O729" s="125"/>
      <c r="P729" s="125"/>
      <c r="Q729" s="125"/>
      <c r="R729" s="125"/>
      <c r="S729" s="125"/>
      <c r="T729" s="124"/>
      <c r="U729" s="124"/>
      <c r="V729" s="124"/>
      <c r="W729" s="124"/>
      <c r="X729" s="124"/>
    </row>
    <row r="730" spans="1:24">
      <c r="A730" s="124"/>
      <c r="B730" s="124"/>
      <c r="C730" s="124"/>
      <c r="D730" s="124"/>
      <c r="E730" s="124"/>
      <c r="F730" s="125"/>
      <c r="G730" s="125"/>
      <c r="H730" s="125"/>
      <c r="I730" s="125"/>
      <c r="J730" s="125"/>
      <c r="K730" s="125"/>
      <c r="L730" s="125"/>
      <c r="M730" s="125"/>
      <c r="N730" s="125"/>
      <c r="O730" s="125"/>
      <c r="P730" s="125"/>
      <c r="Q730" s="125"/>
      <c r="R730" s="125"/>
      <c r="S730" s="125"/>
      <c r="T730" s="124"/>
      <c r="U730" s="124"/>
      <c r="V730" s="124"/>
      <c r="W730" s="124"/>
      <c r="X730" s="124"/>
    </row>
    <row r="731" spans="1:24">
      <c r="A731" s="124"/>
      <c r="B731" s="124"/>
      <c r="C731" s="124"/>
      <c r="D731" s="124"/>
      <c r="E731" s="124"/>
      <c r="F731" s="125"/>
      <c r="G731" s="125"/>
      <c r="H731" s="125"/>
      <c r="I731" s="125"/>
      <c r="J731" s="125"/>
      <c r="K731" s="125"/>
      <c r="L731" s="125"/>
      <c r="M731" s="125"/>
      <c r="N731" s="125"/>
      <c r="O731" s="125"/>
      <c r="P731" s="125"/>
      <c r="Q731" s="125"/>
      <c r="R731" s="125"/>
      <c r="S731" s="125"/>
      <c r="T731" s="124"/>
      <c r="U731" s="124"/>
      <c r="V731" s="124"/>
      <c r="W731" s="124"/>
      <c r="X731" s="124"/>
    </row>
    <row r="732" spans="1:24">
      <c r="A732" s="124"/>
      <c r="B732" s="124"/>
      <c r="C732" s="124"/>
      <c r="D732" s="124"/>
      <c r="E732" s="124"/>
      <c r="F732" s="125"/>
      <c r="G732" s="125"/>
      <c r="H732" s="125"/>
      <c r="I732" s="125"/>
      <c r="J732" s="125"/>
      <c r="K732" s="125"/>
      <c r="L732" s="125"/>
      <c r="M732" s="125"/>
      <c r="N732" s="125"/>
      <c r="O732" s="125"/>
      <c r="P732" s="125"/>
      <c r="Q732" s="125"/>
      <c r="R732" s="125"/>
      <c r="S732" s="125"/>
      <c r="T732" s="124"/>
      <c r="U732" s="124"/>
      <c r="V732" s="124"/>
      <c r="W732" s="124"/>
      <c r="X732" s="124"/>
    </row>
    <row r="733" spans="1:24">
      <c r="A733" s="124"/>
      <c r="B733" s="124"/>
      <c r="C733" s="124"/>
      <c r="D733" s="124"/>
      <c r="E733" s="124"/>
      <c r="F733" s="125"/>
      <c r="G733" s="125"/>
      <c r="H733" s="125"/>
      <c r="I733" s="125"/>
      <c r="J733" s="125"/>
      <c r="K733" s="125"/>
      <c r="L733" s="125"/>
      <c r="M733" s="125"/>
      <c r="N733" s="125"/>
      <c r="O733" s="125"/>
      <c r="P733" s="125"/>
      <c r="Q733" s="125"/>
      <c r="R733" s="125"/>
      <c r="S733" s="125"/>
      <c r="T733" s="124"/>
      <c r="U733" s="124"/>
      <c r="V733" s="124"/>
      <c r="W733" s="124"/>
      <c r="X733" s="124"/>
    </row>
    <row r="734" spans="1:24">
      <c r="A734" s="124"/>
      <c r="B734" s="124"/>
      <c r="C734" s="124"/>
      <c r="D734" s="124"/>
      <c r="E734" s="124"/>
      <c r="F734" s="125"/>
      <c r="G734" s="125"/>
      <c r="H734" s="125"/>
      <c r="I734" s="125"/>
      <c r="J734" s="125"/>
      <c r="K734" s="125"/>
      <c r="L734" s="125"/>
      <c r="M734" s="125"/>
      <c r="N734" s="125"/>
      <c r="O734" s="125"/>
      <c r="P734" s="125"/>
      <c r="Q734" s="125"/>
      <c r="R734" s="125"/>
      <c r="S734" s="125"/>
      <c r="T734" s="124"/>
      <c r="U734" s="124"/>
      <c r="V734" s="124"/>
      <c r="W734" s="124"/>
      <c r="X734" s="124"/>
    </row>
    <row r="735" spans="1:24">
      <c r="A735" s="124"/>
      <c r="B735" s="124"/>
      <c r="C735" s="124"/>
      <c r="D735" s="124"/>
      <c r="E735" s="124"/>
      <c r="F735" s="125"/>
      <c r="G735" s="125"/>
      <c r="H735" s="125"/>
      <c r="I735" s="125"/>
      <c r="J735" s="125"/>
      <c r="K735" s="125"/>
      <c r="L735" s="125"/>
      <c r="M735" s="125"/>
      <c r="N735" s="125"/>
      <c r="O735" s="125"/>
      <c r="P735" s="125"/>
      <c r="Q735" s="125"/>
      <c r="R735" s="125"/>
      <c r="S735" s="125"/>
      <c r="T735" s="124"/>
      <c r="U735" s="124"/>
      <c r="V735" s="124"/>
      <c r="W735" s="124"/>
      <c r="X735" s="124"/>
    </row>
    <row r="736" spans="1:24">
      <c r="A736" s="124"/>
      <c r="B736" s="124"/>
      <c r="C736" s="124"/>
      <c r="D736" s="124"/>
      <c r="E736" s="124"/>
      <c r="F736" s="125"/>
      <c r="G736" s="125"/>
      <c r="H736" s="125"/>
      <c r="I736" s="125"/>
      <c r="J736" s="125"/>
      <c r="K736" s="125"/>
      <c r="L736" s="125"/>
      <c r="M736" s="125"/>
      <c r="N736" s="125"/>
      <c r="O736" s="125"/>
      <c r="P736" s="125"/>
      <c r="Q736" s="125"/>
      <c r="R736" s="125"/>
      <c r="S736" s="125"/>
      <c r="T736" s="124"/>
      <c r="U736" s="124"/>
      <c r="V736" s="124"/>
      <c r="W736" s="124"/>
      <c r="X736" s="124"/>
    </row>
    <row r="737" spans="1:24">
      <c r="A737" s="124"/>
      <c r="B737" s="124"/>
      <c r="C737" s="124"/>
      <c r="D737" s="124"/>
      <c r="E737" s="124"/>
      <c r="F737" s="125"/>
      <c r="G737" s="125"/>
      <c r="H737" s="125"/>
      <c r="I737" s="125"/>
      <c r="J737" s="125"/>
      <c r="K737" s="125"/>
      <c r="L737" s="125"/>
      <c r="M737" s="125"/>
      <c r="N737" s="125"/>
      <c r="O737" s="125"/>
      <c r="P737" s="125"/>
      <c r="Q737" s="125"/>
      <c r="R737" s="125"/>
      <c r="S737" s="125"/>
      <c r="T737" s="124"/>
      <c r="U737" s="124"/>
      <c r="V737" s="124"/>
      <c r="W737" s="124"/>
      <c r="X737" s="124"/>
    </row>
    <row r="738" spans="1:24">
      <c r="A738" s="124"/>
      <c r="B738" s="124"/>
      <c r="C738" s="124"/>
      <c r="D738" s="124"/>
      <c r="E738" s="124"/>
      <c r="F738" s="125"/>
      <c r="G738" s="125"/>
      <c r="H738" s="125"/>
      <c r="I738" s="125"/>
      <c r="J738" s="125"/>
      <c r="K738" s="125"/>
      <c r="L738" s="125"/>
      <c r="M738" s="125"/>
      <c r="N738" s="125"/>
      <c r="O738" s="125"/>
      <c r="P738" s="125"/>
      <c r="Q738" s="125"/>
      <c r="R738" s="125"/>
      <c r="S738" s="125"/>
      <c r="T738" s="124"/>
      <c r="U738" s="124"/>
      <c r="V738" s="124"/>
      <c r="W738" s="124"/>
      <c r="X738" s="124"/>
    </row>
    <row r="739" spans="1:24">
      <c r="A739" s="124"/>
      <c r="B739" s="124"/>
      <c r="C739" s="124"/>
      <c r="D739" s="124"/>
      <c r="E739" s="124"/>
      <c r="F739" s="125"/>
      <c r="G739" s="125"/>
      <c r="H739" s="125"/>
      <c r="I739" s="125"/>
      <c r="J739" s="125"/>
      <c r="K739" s="125"/>
      <c r="L739" s="125"/>
      <c r="M739" s="125"/>
      <c r="N739" s="125"/>
      <c r="O739" s="125"/>
      <c r="P739" s="125"/>
      <c r="Q739" s="125"/>
      <c r="R739" s="125"/>
      <c r="S739" s="125"/>
      <c r="T739" s="124"/>
      <c r="U739" s="124"/>
      <c r="V739" s="124"/>
      <c r="W739" s="124"/>
      <c r="X739" s="124"/>
    </row>
    <row r="740" spans="1:24">
      <c r="A740" s="124"/>
      <c r="B740" s="124"/>
      <c r="C740" s="124"/>
      <c r="D740" s="124"/>
      <c r="E740" s="124"/>
      <c r="F740" s="125"/>
      <c r="G740" s="125"/>
      <c r="H740" s="125"/>
      <c r="I740" s="125"/>
      <c r="J740" s="125"/>
      <c r="K740" s="125"/>
      <c r="L740" s="125"/>
      <c r="M740" s="125"/>
      <c r="N740" s="125"/>
      <c r="O740" s="125"/>
      <c r="P740" s="125"/>
      <c r="Q740" s="125"/>
      <c r="R740" s="125"/>
      <c r="S740" s="125"/>
      <c r="T740" s="124"/>
      <c r="U740" s="124"/>
      <c r="V740" s="124"/>
      <c r="W740" s="124"/>
      <c r="X740" s="124"/>
    </row>
    <row r="741" spans="1:24">
      <c r="A741" s="124"/>
      <c r="B741" s="124"/>
      <c r="C741" s="124"/>
      <c r="D741" s="124"/>
      <c r="E741" s="124"/>
      <c r="F741" s="125"/>
      <c r="G741" s="125"/>
      <c r="H741" s="125"/>
      <c r="I741" s="125"/>
      <c r="J741" s="125"/>
      <c r="K741" s="125"/>
      <c r="L741" s="125"/>
      <c r="M741" s="125"/>
      <c r="N741" s="125"/>
      <c r="O741" s="125"/>
      <c r="P741" s="125"/>
      <c r="Q741" s="125"/>
      <c r="R741" s="125"/>
      <c r="S741" s="125"/>
      <c r="T741" s="124"/>
      <c r="U741" s="124"/>
      <c r="V741" s="124"/>
      <c r="W741" s="124"/>
      <c r="X741" s="124"/>
    </row>
    <row r="742" spans="1:24">
      <c r="A742" s="124"/>
      <c r="B742" s="124"/>
      <c r="C742" s="124"/>
      <c r="D742" s="124"/>
      <c r="E742" s="124"/>
      <c r="F742" s="125"/>
      <c r="G742" s="125"/>
      <c r="H742" s="125"/>
      <c r="I742" s="125"/>
      <c r="J742" s="125"/>
      <c r="K742" s="125"/>
      <c r="L742" s="125"/>
      <c r="M742" s="125"/>
      <c r="N742" s="125"/>
      <c r="O742" s="125"/>
      <c r="P742" s="125"/>
      <c r="Q742" s="125"/>
      <c r="R742" s="125"/>
      <c r="S742" s="125"/>
      <c r="T742" s="124"/>
      <c r="U742" s="124"/>
      <c r="V742" s="124"/>
      <c r="W742" s="124"/>
      <c r="X742" s="124"/>
    </row>
    <row r="743" spans="1:24">
      <c r="A743" s="124"/>
      <c r="B743" s="124"/>
      <c r="C743" s="124"/>
      <c r="D743" s="124"/>
      <c r="E743" s="124"/>
      <c r="F743" s="125"/>
      <c r="G743" s="125"/>
      <c r="H743" s="125"/>
      <c r="I743" s="125"/>
      <c r="J743" s="125"/>
      <c r="K743" s="125"/>
      <c r="L743" s="125"/>
      <c r="M743" s="125"/>
      <c r="N743" s="125"/>
      <c r="O743" s="125"/>
      <c r="P743" s="125"/>
      <c r="Q743" s="125"/>
      <c r="R743" s="125"/>
      <c r="S743" s="125"/>
      <c r="T743" s="124"/>
      <c r="U743" s="124"/>
      <c r="V743" s="124"/>
      <c r="W743" s="124"/>
      <c r="X743" s="124"/>
    </row>
    <row r="744" spans="1:24">
      <c r="A744" s="124"/>
      <c r="B744" s="124"/>
      <c r="C744" s="124"/>
      <c r="D744" s="124"/>
      <c r="E744" s="124"/>
      <c r="F744" s="125"/>
      <c r="G744" s="125"/>
      <c r="H744" s="125"/>
      <c r="I744" s="125"/>
      <c r="J744" s="125"/>
      <c r="K744" s="125"/>
      <c r="L744" s="125"/>
      <c r="M744" s="125"/>
      <c r="N744" s="125"/>
      <c r="O744" s="125"/>
      <c r="P744" s="125"/>
      <c r="Q744" s="125"/>
      <c r="R744" s="125"/>
      <c r="S744" s="125"/>
      <c r="T744" s="124"/>
      <c r="U744" s="124"/>
      <c r="V744" s="124"/>
      <c r="W744" s="124"/>
      <c r="X744" s="124"/>
    </row>
    <row r="745" spans="1:24">
      <c r="A745" s="124"/>
      <c r="B745" s="124"/>
      <c r="C745" s="124"/>
      <c r="D745" s="124"/>
      <c r="E745" s="124"/>
      <c r="F745" s="125"/>
      <c r="G745" s="125"/>
      <c r="H745" s="125"/>
      <c r="I745" s="125"/>
      <c r="J745" s="125"/>
      <c r="K745" s="125"/>
      <c r="L745" s="125"/>
      <c r="M745" s="125"/>
      <c r="N745" s="125"/>
      <c r="O745" s="125"/>
      <c r="P745" s="125"/>
      <c r="Q745" s="125"/>
      <c r="R745" s="125"/>
      <c r="S745" s="125"/>
      <c r="T745" s="124"/>
      <c r="U745" s="124"/>
      <c r="V745" s="124"/>
      <c r="W745" s="124"/>
      <c r="X745" s="124"/>
    </row>
    <row r="746" spans="1:24">
      <c r="A746" s="124"/>
      <c r="B746" s="124"/>
      <c r="C746" s="124"/>
      <c r="D746" s="124"/>
      <c r="E746" s="124"/>
      <c r="F746" s="125"/>
      <c r="G746" s="125"/>
      <c r="H746" s="125"/>
      <c r="I746" s="125"/>
      <c r="J746" s="125"/>
      <c r="K746" s="125"/>
      <c r="L746" s="125"/>
      <c r="M746" s="125"/>
      <c r="N746" s="125"/>
      <c r="O746" s="125"/>
      <c r="P746" s="125"/>
      <c r="Q746" s="125"/>
      <c r="R746" s="125"/>
      <c r="S746" s="125"/>
      <c r="T746" s="124"/>
      <c r="U746" s="124"/>
      <c r="V746" s="124"/>
      <c r="W746" s="124"/>
      <c r="X746" s="124"/>
    </row>
    <row r="747" spans="1:24">
      <c r="A747" s="124"/>
      <c r="B747" s="124"/>
      <c r="C747" s="124"/>
      <c r="D747" s="124"/>
      <c r="E747" s="124"/>
      <c r="F747" s="125"/>
      <c r="G747" s="125"/>
      <c r="H747" s="125"/>
      <c r="I747" s="125"/>
      <c r="J747" s="125"/>
      <c r="K747" s="125"/>
      <c r="L747" s="125"/>
      <c r="M747" s="125"/>
      <c r="N747" s="125"/>
      <c r="O747" s="125"/>
      <c r="P747" s="125"/>
      <c r="Q747" s="125"/>
      <c r="R747" s="125"/>
      <c r="S747" s="125"/>
      <c r="T747" s="124"/>
      <c r="U747" s="124"/>
      <c r="V747" s="124"/>
      <c r="W747" s="124"/>
      <c r="X747" s="124"/>
    </row>
    <row r="748" spans="1:24">
      <c r="A748" s="124"/>
      <c r="B748" s="124"/>
      <c r="C748" s="124"/>
      <c r="D748" s="124"/>
      <c r="E748" s="124"/>
      <c r="F748" s="125"/>
      <c r="G748" s="125"/>
      <c r="H748" s="125"/>
      <c r="I748" s="125"/>
      <c r="J748" s="125"/>
      <c r="K748" s="125"/>
      <c r="L748" s="125"/>
      <c r="M748" s="125"/>
      <c r="N748" s="125"/>
      <c r="O748" s="125"/>
      <c r="P748" s="125"/>
      <c r="Q748" s="125"/>
      <c r="R748" s="125"/>
      <c r="S748" s="125"/>
      <c r="T748" s="124"/>
      <c r="U748" s="124"/>
      <c r="V748" s="124"/>
      <c r="W748" s="124"/>
      <c r="X748" s="124"/>
    </row>
    <row r="749" spans="1:24">
      <c r="A749" s="124"/>
      <c r="B749" s="124"/>
      <c r="C749" s="124"/>
      <c r="D749" s="124"/>
      <c r="E749" s="124"/>
      <c r="F749" s="125"/>
      <c r="G749" s="125"/>
      <c r="H749" s="125"/>
      <c r="I749" s="125"/>
      <c r="J749" s="125"/>
      <c r="K749" s="125"/>
      <c r="L749" s="125"/>
      <c r="M749" s="125"/>
      <c r="N749" s="125"/>
      <c r="O749" s="125"/>
      <c r="P749" s="125"/>
      <c r="Q749" s="125"/>
      <c r="R749" s="125"/>
      <c r="S749" s="125"/>
      <c r="T749" s="124"/>
      <c r="U749" s="124"/>
      <c r="V749" s="124"/>
      <c r="W749" s="124"/>
      <c r="X749" s="124"/>
    </row>
    <row r="750" spans="1:24">
      <c r="A750" s="124"/>
      <c r="B750" s="124"/>
      <c r="C750" s="124"/>
      <c r="D750" s="124"/>
      <c r="E750" s="124"/>
      <c r="F750" s="125"/>
      <c r="G750" s="125"/>
      <c r="H750" s="125"/>
      <c r="I750" s="125"/>
      <c r="J750" s="125"/>
      <c r="K750" s="125"/>
      <c r="L750" s="125"/>
      <c r="M750" s="125"/>
      <c r="N750" s="125"/>
      <c r="O750" s="125"/>
      <c r="P750" s="125"/>
      <c r="Q750" s="125"/>
      <c r="R750" s="125"/>
      <c r="S750" s="125"/>
      <c r="T750" s="124"/>
      <c r="U750" s="124"/>
      <c r="V750" s="124"/>
      <c r="W750" s="124"/>
      <c r="X750" s="124"/>
    </row>
    <row r="751" spans="1:24">
      <c r="A751" s="124"/>
      <c r="B751" s="124"/>
      <c r="C751" s="124"/>
      <c r="D751" s="124"/>
      <c r="E751" s="124"/>
      <c r="F751" s="125"/>
      <c r="G751" s="125"/>
      <c r="H751" s="125"/>
      <c r="I751" s="125"/>
      <c r="J751" s="125"/>
      <c r="K751" s="125"/>
      <c r="L751" s="125"/>
      <c r="M751" s="125"/>
      <c r="N751" s="125"/>
      <c r="O751" s="125"/>
      <c r="P751" s="125"/>
      <c r="Q751" s="125"/>
      <c r="R751" s="125"/>
      <c r="S751" s="125"/>
      <c r="T751" s="124"/>
      <c r="U751" s="124"/>
      <c r="V751" s="124"/>
      <c r="W751" s="124"/>
      <c r="X751" s="124"/>
    </row>
    <row r="752" spans="1:24">
      <c r="A752" s="124"/>
      <c r="B752" s="124"/>
      <c r="C752" s="124"/>
      <c r="D752" s="124"/>
      <c r="E752" s="124"/>
      <c r="F752" s="125"/>
      <c r="G752" s="125"/>
      <c r="H752" s="125"/>
      <c r="I752" s="125"/>
      <c r="J752" s="125"/>
      <c r="K752" s="125"/>
      <c r="L752" s="125"/>
      <c r="M752" s="125"/>
      <c r="N752" s="125"/>
      <c r="O752" s="125"/>
      <c r="P752" s="125"/>
      <c r="Q752" s="125"/>
      <c r="R752" s="125"/>
      <c r="S752" s="125"/>
      <c r="T752" s="124"/>
      <c r="U752" s="124"/>
      <c r="V752" s="124"/>
      <c r="W752" s="124"/>
      <c r="X752" s="124"/>
    </row>
    <row r="753" spans="1:24">
      <c r="A753" s="124"/>
      <c r="B753" s="124"/>
      <c r="C753" s="124"/>
      <c r="D753" s="124"/>
      <c r="E753" s="124"/>
      <c r="F753" s="125"/>
      <c r="G753" s="125"/>
      <c r="H753" s="125"/>
      <c r="I753" s="125"/>
      <c r="J753" s="125"/>
      <c r="K753" s="125"/>
      <c r="L753" s="125"/>
      <c r="M753" s="125"/>
      <c r="N753" s="125"/>
      <c r="O753" s="125"/>
      <c r="P753" s="125"/>
      <c r="Q753" s="125"/>
      <c r="R753" s="125"/>
      <c r="S753" s="125"/>
      <c r="T753" s="124"/>
      <c r="U753" s="124"/>
      <c r="V753" s="124"/>
      <c r="W753" s="124"/>
      <c r="X753" s="124"/>
    </row>
    <row r="754" spans="1:24">
      <c r="A754" s="124"/>
      <c r="B754" s="124"/>
      <c r="C754" s="124"/>
      <c r="D754" s="124"/>
      <c r="E754" s="124"/>
      <c r="F754" s="125"/>
      <c r="G754" s="125"/>
      <c r="H754" s="125"/>
      <c r="I754" s="125"/>
      <c r="J754" s="125"/>
      <c r="K754" s="125"/>
      <c r="L754" s="125"/>
      <c r="M754" s="125"/>
      <c r="N754" s="125"/>
      <c r="O754" s="125"/>
      <c r="P754" s="125"/>
      <c r="Q754" s="125"/>
      <c r="R754" s="125"/>
      <c r="S754" s="125"/>
      <c r="T754" s="124"/>
      <c r="U754" s="124"/>
      <c r="V754" s="124"/>
      <c r="W754" s="124"/>
      <c r="X754" s="124"/>
    </row>
    <row r="755" spans="1:24">
      <c r="A755" s="124"/>
      <c r="B755" s="124"/>
      <c r="C755" s="124"/>
      <c r="D755" s="124"/>
      <c r="E755" s="124"/>
      <c r="F755" s="125"/>
      <c r="G755" s="125"/>
      <c r="H755" s="125"/>
      <c r="I755" s="125"/>
      <c r="J755" s="125"/>
      <c r="K755" s="125"/>
      <c r="L755" s="125"/>
      <c r="M755" s="125"/>
      <c r="N755" s="125"/>
      <c r="O755" s="125"/>
      <c r="P755" s="125"/>
      <c r="Q755" s="125"/>
      <c r="R755" s="125"/>
      <c r="S755" s="125"/>
      <c r="T755" s="124"/>
      <c r="U755" s="124"/>
      <c r="V755" s="124"/>
      <c r="W755" s="124"/>
      <c r="X755" s="124"/>
    </row>
    <row r="756" spans="1:24">
      <c r="A756" s="124"/>
      <c r="B756" s="124"/>
      <c r="C756" s="124"/>
      <c r="D756" s="124"/>
      <c r="E756" s="124"/>
      <c r="F756" s="125"/>
      <c r="G756" s="125"/>
      <c r="H756" s="125"/>
      <c r="I756" s="125"/>
      <c r="J756" s="125"/>
      <c r="K756" s="125"/>
      <c r="L756" s="125"/>
      <c r="M756" s="125"/>
      <c r="N756" s="125"/>
      <c r="O756" s="125"/>
      <c r="P756" s="125"/>
      <c r="Q756" s="125"/>
      <c r="R756" s="125"/>
      <c r="S756" s="125"/>
      <c r="T756" s="124"/>
      <c r="U756" s="124"/>
      <c r="V756" s="124"/>
      <c r="W756" s="124"/>
      <c r="X756" s="124"/>
    </row>
    <row r="757" spans="1:24">
      <c r="A757" s="124"/>
      <c r="B757" s="124"/>
      <c r="C757" s="124"/>
      <c r="D757" s="124"/>
      <c r="E757" s="124"/>
      <c r="F757" s="125"/>
      <c r="G757" s="125"/>
      <c r="H757" s="125"/>
      <c r="I757" s="125"/>
      <c r="J757" s="125"/>
      <c r="K757" s="125"/>
      <c r="L757" s="125"/>
      <c r="M757" s="125"/>
      <c r="N757" s="125"/>
      <c r="O757" s="125"/>
      <c r="P757" s="125"/>
      <c r="Q757" s="125"/>
      <c r="R757" s="125"/>
      <c r="S757" s="125"/>
      <c r="T757" s="124"/>
      <c r="U757" s="124"/>
      <c r="V757" s="124"/>
      <c r="W757" s="124"/>
      <c r="X757" s="124"/>
    </row>
    <row r="758" spans="1:24">
      <c r="A758" s="124"/>
      <c r="B758" s="124"/>
      <c r="C758" s="124"/>
      <c r="D758" s="124"/>
      <c r="E758" s="124"/>
      <c r="F758" s="125"/>
      <c r="G758" s="125"/>
      <c r="H758" s="125"/>
      <c r="I758" s="125"/>
      <c r="J758" s="125"/>
      <c r="K758" s="125"/>
      <c r="L758" s="125"/>
      <c r="M758" s="125"/>
      <c r="N758" s="125"/>
      <c r="O758" s="125"/>
      <c r="P758" s="125"/>
      <c r="Q758" s="125"/>
      <c r="R758" s="125"/>
      <c r="S758" s="125"/>
      <c r="T758" s="124"/>
      <c r="U758" s="124"/>
      <c r="V758" s="124"/>
      <c r="W758" s="124"/>
      <c r="X758" s="124"/>
    </row>
    <row r="759" spans="1:24">
      <c r="A759" s="124"/>
      <c r="B759" s="124"/>
      <c r="C759" s="124"/>
      <c r="D759" s="124"/>
      <c r="E759" s="124"/>
      <c r="F759" s="125"/>
      <c r="G759" s="125"/>
      <c r="H759" s="125"/>
      <c r="I759" s="125"/>
      <c r="J759" s="125"/>
      <c r="K759" s="125"/>
      <c r="L759" s="125"/>
      <c r="M759" s="125"/>
      <c r="N759" s="125"/>
      <c r="O759" s="125"/>
      <c r="P759" s="125"/>
      <c r="Q759" s="125"/>
      <c r="R759" s="125"/>
      <c r="S759" s="125"/>
      <c r="T759" s="124"/>
      <c r="U759" s="124"/>
      <c r="V759" s="124"/>
      <c r="W759" s="124"/>
      <c r="X759" s="124"/>
    </row>
    <row r="760" spans="1:24">
      <c r="A760" s="124"/>
      <c r="B760" s="124"/>
      <c r="C760" s="124"/>
      <c r="D760" s="124"/>
      <c r="E760" s="124"/>
      <c r="F760" s="125"/>
      <c r="G760" s="125"/>
      <c r="H760" s="125"/>
      <c r="I760" s="125"/>
      <c r="J760" s="125"/>
      <c r="K760" s="125"/>
      <c r="L760" s="125"/>
      <c r="M760" s="125"/>
      <c r="N760" s="125"/>
      <c r="O760" s="125"/>
      <c r="P760" s="125"/>
      <c r="Q760" s="125"/>
      <c r="R760" s="125"/>
      <c r="S760" s="125"/>
      <c r="T760" s="124"/>
      <c r="U760" s="124"/>
      <c r="V760" s="124"/>
      <c r="W760" s="124"/>
      <c r="X760" s="124"/>
    </row>
    <row r="761" spans="1:24">
      <c r="A761" s="124"/>
      <c r="B761" s="124"/>
      <c r="C761" s="124"/>
      <c r="D761" s="124"/>
      <c r="E761" s="124"/>
      <c r="F761" s="125"/>
      <c r="G761" s="125"/>
      <c r="H761" s="125"/>
      <c r="I761" s="125"/>
      <c r="J761" s="125"/>
      <c r="K761" s="125"/>
      <c r="L761" s="125"/>
      <c r="M761" s="125"/>
      <c r="N761" s="125"/>
      <c r="O761" s="125"/>
      <c r="P761" s="125"/>
      <c r="Q761" s="125"/>
      <c r="R761" s="125"/>
      <c r="S761" s="125"/>
      <c r="T761" s="124"/>
      <c r="U761" s="124"/>
      <c r="V761" s="124"/>
      <c r="W761" s="124"/>
      <c r="X761" s="124"/>
    </row>
    <row r="762" spans="1:24">
      <c r="A762" s="124"/>
      <c r="B762" s="124"/>
      <c r="C762" s="124"/>
      <c r="D762" s="124"/>
      <c r="E762" s="124"/>
      <c r="F762" s="125"/>
      <c r="G762" s="125"/>
      <c r="H762" s="125"/>
      <c r="I762" s="125"/>
      <c r="J762" s="125"/>
      <c r="K762" s="125"/>
      <c r="L762" s="125"/>
      <c r="M762" s="125"/>
      <c r="N762" s="125"/>
      <c r="O762" s="125"/>
      <c r="P762" s="125"/>
      <c r="Q762" s="125"/>
      <c r="R762" s="125"/>
      <c r="S762" s="125"/>
      <c r="T762" s="124"/>
      <c r="U762" s="124"/>
      <c r="V762" s="124"/>
      <c r="W762" s="124"/>
      <c r="X762" s="124"/>
    </row>
    <row r="763" spans="1:24">
      <c r="A763" s="124"/>
      <c r="B763" s="124"/>
      <c r="C763" s="124"/>
      <c r="D763" s="124"/>
      <c r="E763" s="124"/>
      <c r="F763" s="125"/>
      <c r="G763" s="125"/>
      <c r="H763" s="125"/>
      <c r="I763" s="125"/>
      <c r="J763" s="125"/>
      <c r="K763" s="125"/>
      <c r="L763" s="125"/>
      <c r="M763" s="125"/>
      <c r="N763" s="125"/>
      <c r="O763" s="125"/>
      <c r="P763" s="125"/>
      <c r="Q763" s="125"/>
      <c r="R763" s="125"/>
      <c r="S763" s="125"/>
      <c r="T763" s="124"/>
      <c r="U763" s="124"/>
      <c r="V763" s="124"/>
      <c r="W763" s="124"/>
      <c r="X763" s="124"/>
    </row>
    <row r="764" spans="1:24">
      <c r="A764" s="124"/>
      <c r="B764" s="124"/>
      <c r="C764" s="124"/>
      <c r="D764" s="124"/>
      <c r="E764" s="124"/>
      <c r="F764" s="125"/>
      <c r="G764" s="125"/>
      <c r="H764" s="125"/>
      <c r="I764" s="125"/>
      <c r="J764" s="125"/>
      <c r="K764" s="125"/>
      <c r="L764" s="125"/>
      <c r="M764" s="125"/>
      <c r="N764" s="125"/>
      <c r="O764" s="125"/>
      <c r="P764" s="125"/>
      <c r="Q764" s="125"/>
      <c r="R764" s="125"/>
      <c r="S764" s="125"/>
      <c r="T764" s="124"/>
      <c r="U764" s="124"/>
      <c r="V764" s="124"/>
      <c r="W764" s="124"/>
      <c r="X764" s="124"/>
    </row>
    <row r="765" spans="1:24">
      <c r="A765" s="124"/>
      <c r="B765" s="124"/>
      <c r="C765" s="124"/>
      <c r="D765" s="124"/>
      <c r="E765" s="124"/>
      <c r="F765" s="125"/>
      <c r="G765" s="125"/>
      <c r="H765" s="125"/>
      <c r="I765" s="125"/>
      <c r="J765" s="125"/>
      <c r="K765" s="125"/>
      <c r="L765" s="125"/>
      <c r="M765" s="125"/>
      <c r="N765" s="125"/>
      <c r="O765" s="125"/>
      <c r="P765" s="125"/>
      <c r="Q765" s="125"/>
      <c r="R765" s="125"/>
      <c r="S765" s="125"/>
      <c r="T765" s="124"/>
      <c r="U765" s="124"/>
      <c r="V765" s="124"/>
      <c r="W765" s="124"/>
      <c r="X765" s="124"/>
    </row>
    <row r="766" spans="1:24">
      <c r="A766" s="124"/>
      <c r="B766" s="124"/>
      <c r="C766" s="124"/>
      <c r="D766" s="124"/>
      <c r="E766" s="124"/>
      <c r="F766" s="125"/>
      <c r="G766" s="125"/>
      <c r="H766" s="125"/>
      <c r="I766" s="125"/>
      <c r="J766" s="125"/>
      <c r="K766" s="125"/>
      <c r="L766" s="125"/>
      <c r="M766" s="125"/>
      <c r="N766" s="125"/>
      <c r="O766" s="125"/>
      <c r="P766" s="125"/>
      <c r="Q766" s="125"/>
      <c r="R766" s="125"/>
      <c r="S766" s="125"/>
      <c r="T766" s="124"/>
      <c r="U766" s="124"/>
      <c r="V766" s="124"/>
      <c r="W766" s="124"/>
      <c r="X766" s="124"/>
    </row>
    <row r="767" spans="1:24">
      <c r="A767" s="124"/>
      <c r="B767" s="124"/>
      <c r="C767" s="124"/>
      <c r="D767" s="124"/>
      <c r="E767" s="124"/>
      <c r="F767" s="125"/>
      <c r="G767" s="125"/>
      <c r="H767" s="125"/>
      <c r="I767" s="125"/>
      <c r="J767" s="125"/>
      <c r="K767" s="125"/>
      <c r="L767" s="125"/>
      <c r="M767" s="125"/>
      <c r="N767" s="125"/>
      <c r="O767" s="125"/>
      <c r="P767" s="125"/>
      <c r="Q767" s="125"/>
      <c r="R767" s="125"/>
      <c r="S767" s="125"/>
      <c r="T767" s="124"/>
      <c r="U767" s="124"/>
      <c r="V767" s="124"/>
      <c r="W767" s="124"/>
      <c r="X767" s="124"/>
    </row>
    <row r="768" spans="1:24">
      <c r="A768" s="124"/>
      <c r="B768" s="124"/>
      <c r="C768" s="124"/>
      <c r="D768" s="124"/>
      <c r="E768" s="124"/>
      <c r="F768" s="125"/>
      <c r="G768" s="125"/>
      <c r="H768" s="125"/>
      <c r="I768" s="125"/>
      <c r="J768" s="125"/>
      <c r="K768" s="125"/>
      <c r="L768" s="125"/>
      <c r="M768" s="125"/>
      <c r="N768" s="125"/>
      <c r="O768" s="125"/>
      <c r="P768" s="125"/>
      <c r="Q768" s="125"/>
      <c r="R768" s="125"/>
      <c r="S768" s="125"/>
      <c r="T768" s="124"/>
      <c r="U768" s="124"/>
      <c r="V768" s="124"/>
      <c r="W768" s="124"/>
      <c r="X768" s="124"/>
    </row>
    <row r="769" spans="1:24">
      <c r="A769" s="124"/>
      <c r="B769" s="124"/>
      <c r="C769" s="124"/>
      <c r="D769" s="124"/>
      <c r="E769" s="124"/>
      <c r="F769" s="125"/>
      <c r="G769" s="125"/>
      <c r="H769" s="125"/>
      <c r="I769" s="125"/>
      <c r="J769" s="125"/>
      <c r="K769" s="125"/>
      <c r="L769" s="125"/>
      <c r="M769" s="125"/>
      <c r="N769" s="125"/>
      <c r="O769" s="125"/>
      <c r="P769" s="125"/>
      <c r="Q769" s="125"/>
      <c r="R769" s="125"/>
      <c r="S769" s="125"/>
      <c r="T769" s="124"/>
      <c r="U769" s="124"/>
      <c r="V769" s="124"/>
      <c r="W769" s="124"/>
      <c r="X769" s="124"/>
    </row>
    <row r="770" spans="1:24">
      <c r="A770" s="124"/>
      <c r="B770" s="124"/>
      <c r="C770" s="124"/>
      <c r="D770" s="124"/>
      <c r="E770" s="124"/>
      <c r="F770" s="125"/>
      <c r="G770" s="125"/>
      <c r="H770" s="125"/>
      <c r="I770" s="125"/>
      <c r="J770" s="125"/>
      <c r="K770" s="125"/>
      <c r="L770" s="125"/>
      <c r="M770" s="125"/>
      <c r="N770" s="125"/>
      <c r="O770" s="125"/>
      <c r="P770" s="125"/>
      <c r="Q770" s="125"/>
      <c r="R770" s="125"/>
      <c r="S770" s="125"/>
      <c r="T770" s="124"/>
      <c r="U770" s="124"/>
      <c r="V770" s="124"/>
      <c r="W770" s="124"/>
      <c r="X770" s="124"/>
    </row>
    <row r="771" spans="1:24">
      <c r="A771" s="124"/>
      <c r="B771" s="124"/>
      <c r="C771" s="124"/>
      <c r="D771" s="124"/>
      <c r="E771" s="124"/>
      <c r="F771" s="125"/>
      <c r="G771" s="125"/>
      <c r="H771" s="125"/>
      <c r="I771" s="125"/>
      <c r="J771" s="125"/>
      <c r="K771" s="125"/>
      <c r="L771" s="125"/>
      <c r="M771" s="125"/>
      <c r="N771" s="125"/>
      <c r="O771" s="125"/>
      <c r="P771" s="125"/>
      <c r="Q771" s="125"/>
      <c r="R771" s="125"/>
      <c r="S771" s="125"/>
      <c r="T771" s="124"/>
      <c r="U771" s="124"/>
      <c r="V771" s="124"/>
      <c r="W771" s="124"/>
      <c r="X771" s="124"/>
    </row>
    <row r="772" spans="1:24">
      <c r="A772" s="124"/>
      <c r="B772" s="124"/>
      <c r="C772" s="124"/>
      <c r="D772" s="124"/>
      <c r="E772" s="124"/>
      <c r="F772" s="125"/>
      <c r="G772" s="125"/>
      <c r="H772" s="125"/>
      <c r="I772" s="125"/>
      <c r="J772" s="125"/>
      <c r="K772" s="125"/>
      <c r="L772" s="125"/>
      <c r="M772" s="125"/>
      <c r="N772" s="125"/>
      <c r="O772" s="125"/>
      <c r="P772" s="125"/>
      <c r="Q772" s="125"/>
      <c r="R772" s="125"/>
      <c r="S772" s="125"/>
      <c r="T772" s="124"/>
      <c r="U772" s="124"/>
      <c r="V772" s="124"/>
      <c r="W772" s="124"/>
      <c r="X772" s="124"/>
    </row>
    <row r="773" spans="1:24">
      <c r="A773" s="124"/>
      <c r="B773" s="124"/>
      <c r="C773" s="124"/>
      <c r="D773" s="124"/>
      <c r="E773" s="124"/>
      <c r="F773" s="125"/>
      <c r="G773" s="125"/>
      <c r="H773" s="125"/>
      <c r="I773" s="125"/>
      <c r="J773" s="125"/>
      <c r="K773" s="125"/>
      <c r="L773" s="125"/>
      <c r="M773" s="125"/>
      <c r="N773" s="125"/>
      <c r="O773" s="125"/>
      <c r="P773" s="125"/>
      <c r="Q773" s="125"/>
      <c r="R773" s="125"/>
      <c r="S773" s="125"/>
      <c r="T773" s="124"/>
      <c r="U773" s="124"/>
      <c r="V773" s="124"/>
      <c r="W773" s="124"/>
      <c r="X773" s="124"/>
    </row>
    <row r="774" spans="1:24">
      <c r="A774" s="124"/>
      <c r="B774" s="124"/>
      <c r="C774" s="124"/>
      <c r="D774" s="124"/>
      <c r="E774" s="124"/>
      <c r="F774" s="125"/>
      <c r="G774" s="125"/>
      <c r="H774" s="125"/>
      <c r="I774" s="125"/>
      <c r="J774" s="125"/>
      <c r="K774" s="125"/>
      <c r="L774" s="125"/>
      <c r="M774" s="125"/>
      <c r="N774" s="125"/>
      <c r="O774" s="125"/>
      <c r="P774" s="125"/>
      <c r="Q774" s="125"/>
      <c r="R774" s="125"/>
      <c r="S774" s="125"/>
      <c r="T774" s="124"/>
      <c r="U774" s="124"/>
      <c r="V774" s="124"/>
      <c r="W774" s="124"/>
      <c r="X774" s="124"/>
    </row>
    <row r="775" spans="1:24">
      <c r="A775" s="124"/>
      <c r="B775" s="124"/>
      <c r="C775" s="124"/>
      <c r="D775" s="124"/>
      <c r="E775" s="124"/>
      <c r="F775" s="125"/>
      <c r="G775" s="125"/>
      <c r="H775" s="125"/>
      <c r="I775" s="125"/>
      <c r="J775" s="125"/>
      <c r="K775" s="125"/>
      <c r="L775" s="125"/>
      <c r="M775" s="125"/>
      <c r="N775" s="125"/>
      <c r="O775" s="125"/>
      <c r="P775" s="125"/>
      <c r="Q775" s="125"/>
      <c r="R775" s="125"/>
      <c r="S775" s="125"/>
      <c r="T775" s="124"/>
      <c r="U775" s="124"/>
      <c r="V775" s="124"/>
      <c r="W775" s="124"/>
      <c r="X775" s="124"/>
    </row>
    <row r="776" spans="1:24">
      <c r="A776" s="124"/>
      <c r="B776" s="124"/>
      <c r="C776" s="124"/>
      <c r="D776" s="124"/>
      <c r="E776" s="124"/>
      <c r="F776" s="125"/>
      <c r="G776" s="125"/>
      <c r="H776" s="125"/>
      <c r="I776" s="125"/>
      <c r="J776" s="125"/>
      <c r="K776" s="125"/>
      <c r="L776" s="125"/>
      <c r="M776" s="125"/>
      <c r="N776" s="125"/>
      <c r="O776" s="125"/>
      <c r="P776" s="125"/>
      <c r="Q776" s="125"/>
      <c r="R776" s="125"/>
      <c r="S776" s="125"/>
      <c r="T776" s="124"/>
      <c r="U776" s="124"/>
      <c r="V776" s="124"/>
      <c r="W776" s="124"/>
      <c r="X776" s="124"/>
    </row>
    <row r="777" spans="1:24">
      <c r="A777" s="124"/>
      <c r="B777" s="124"/>
      <c r="C777" s="124"/>
      <c r="D777" s="124"/>
      <c r="E777" s="124"/>
      <c r="F777" s="125"/>
      <c r="G777" s="125"/>
      <c r="H777" s="125"/>
      <c r="I777" s="125"/>
      <c r="J777" s="125"/>
      <c r="K777" s="125"/>
      <c r="L777" s="125"/>
      <c r="M777" s="125"/>
      <c r="N777" s="125"/>
      <c r="O777" s="125"/>
      <c r="P777" s="125"/>
      <c r="Q777" s="125"/>
      <c r="R777" s="125"/>
      <c r="S777" s="125"/>
      <c r="T777" s="124"/>
      <c r="U777" s="124"/>
      <c r="V777" s="124"/>
      <c r="W777" s="124"/>
      <c r="X777" s="124"/>
    </row>
    <row r="778" spans="1:24">
      <c r="A778" s="124"/>
      <c r="B778" s="124"/>
      <c r="C778" s="124"/>
      <c r="D778" s="124"/>
      <c r="E778" s="124"/>
      <c r="F778" s="125"/>
      <c r="G778" s="125"/>
      <c r="H778" s="125"/>
      <c r="I778" s="125"/>
      <c r="J778" s="125"/>
      <c r="K778" s="125"/>
      <c r="L778" s="125"/>
      <c r="M778" s="125"/>
      <c r="N778" s="125"/>
      <c r="O778" s="125"/>
      <c r="P778" s="125"/>
      <c r="Q778" s="125"/>
      <c r="R778" s="125"/>
      <c r="S778" s="125"/>
      <c r="T778" s="124"/>
      <c r="U778" s="124"/>
      <c r="V778" s="124"/>
      <c r="W778" s="124"/>
      <c r="X778" s="124"/>
    </row>
    <row r="779" spans="1:24">
      <c r="A779" s="124"/>
      <c r="B779" s="124"/>
      <c r="C779" s="124"/>
      <c r="D779" s="124"/>
      <c r="E779" s="124"/>
      <c r="F779" s="125"/>
      <c r="G779" s="125"/>
      <c r="H779" s="125"/>
      <c r="I779" s="125"/>
      <c r="J779" s="125"/>
      <c r="K779" s="125"/>
      <c r="L779" s="125"/>
      <c r="M779" s="125"/>
      <c r="N779" s="125"/>
      <c r="O779" s="125"/>
      <c r="P779" s="125"/>
      <c r="Q779" s="125"/>
      <c r="R779" s="125"/>
      <c r="S779" s="125"/>
      <c r="T779" s="124"/>
      <c r="U779" s="124"/>
      <c r="V779" s="124"/>
      <c r="W779" s="124"/>
      <c r="X779" s="124"/>
    </row>
    <row r="780" spans="1:24">
      <c r="A780" s="124"/>
      <c r="B780" s="124"/>
      <c r="C780" s="124"/>
      <c r="D780" s="124"/>
      <c r="E780" s="124"/>
      <c r="F780" s="125"/>
      <c r="G780" s="125"/>
      <c r="H780" s="125"/>
      <c r="I780" s="125"/>
      <c r="J780" s="125"/>
      <c r="K780" s="125"/>
      <c r="L780" s="125"/>
      <c r="M780" s="125"/>
      <c r="N780" s="125"/>
      <c r="O780" s="125"/>
      <c r="P780" s="125"/>
      <c r="Q780" s="125"/>
      <c r="R780" s="125"/>
      <c r="S780" s="125"/>
      <c r="T780" s="124"/>
      <c r="U780" s="124"/>
      <c r="V780" s="124"/>
      <c r="W780" s="124"/>
      <c r="X780" s="124"/>
    </row>
    <row r="781" spans="1:24">
      <c r="A781" s="124"/>
      <c r="B781" s="124"/>
      <c r="C781" s="124"/>
      <c r="D781" s="124"/>
      <c r="E781" s="124"/>
      <c r="F781" s="125"/>
      <c r="G781" s="125"/>
      <c r="H781" s="125"/>
      <c r="I781" s="125"/>
      <c r="J781" s="125"/>
      <c r="K781" s="125"/>
      <c r="L781" s="125"/>
      <c r="M781" s="125"/>
      <c r="N781" s="125"/>
      <c r="O781" s="125"/>
      <c r="P781" s="125"/>
      <c r="Q781" s="125"/>
      <c r="R781" s="125"/>
      <c r="S781" s="125"/>
      <c r="T781" s="124"/>
      <c r="U781" s="124"/>
      <c r="V781" s="124"/>
      <c r="W781" s="124"/>
      <c r="X781" s="124"/>
    </row>
    <row r="782" spans="1:24">
      <c r="A782" s="124"/>
      <c r="B782" s="124"/>
      <c r="C782" s="124"/>
      <c r="D782" s="124"/>
      <c r="E782" s="124"/>
      <c r="F782" s="125"/>
      <c r="G782" s="125"/>
      <c r="H782" s="125"/>
      <c r="I782" s="125"/>
      <c r="J782" s="125"/>
      <c r="K782" s="125"/>
      <c r="L782" s="125"/>
      <c r="M782" s="125"/>
      <c r="N782" s="125"/>
      <c r="O782" s="125"/>
      <c r="P782" s="125"/>
      <c r="Q782" s="125"/>
      <c r="R782" s="125"/>
      <c r="S782" s="125"/>
      <c r="T782" s="124"/>
      <c r="U782" s="124"/>
      <c r="V782" s="124"/>
      <c r="W782" s="124"/>
      <c r="X782" s="124"/>
    </row>
    <row r="783" spans="1:24">
      <c r="A783" s="124"/>
      <c r="B783" s="124"/>
      <c r="C783" s="124"/>
      <c r="D783" s="124"/>
      <c r="E783" s="124"/>
      <c r="F783" s="125"/>
      <c r="G783" s="125"/>
      <c r="H783" s="125"/>
      <c r="I783" s="125"/>
      <c r="J783" s="125"/>
      <c r="K783" s="125"/>
      <c r="L783" s="125"/>
      <c r="M783" s="125"/>
      <c r="N783" s="125"/>
      <c r="O783" s="125"/>
      <c r="P783" s="125"/>
      <c r="Q783" s="125"/>
      <c r="R783" s="125"/>
      <c r="S783" s="125"/>
      <c r="T783" s="124"/>
      <c r="U783" s="124"/>
      <c r="V783" s="124"/>
      <c r="W783" s="124"/>
      <c r="X783" s="124"/>
    </row>
    <row r="784" spans="1:24">
      <c r="A784" s="124"/>
      <c r="B784" s="124"/>
      <c r="C784" s="124"/>
      <c r="D784" s="124"/>
      <c r="E784" s="124"/>
      <c r="F784" s="125"/>
      <c r="G784" s="125"/>
      <c r="H784" s="125"/>
      <c r="I784" s="125"/>
      <c r="J784" s="125"/>
      <c r="K784" s="125"/>
      <c r="L784" s="125"/>
      <c r="M784" s="125"/>
      <c r="N784" s="125"/>
      <c r="O784" s="125"/>
      <c r="P784" s="125"/>
      <c r="Q784" s="125"/>
      <c r="R784" s="125"/>
      <c r="S784" s="125"/>
      <c r="T784" s="124"/>
      <c r="U784" s="124"/>
      <c r="V784" s="124"/>
      <c r="W784" s="124"/>
      <c r="X784" s="124"/>
    </row>
    <row r="785" spans="1:24">
      <c r="A785" s="124"/>
      <c r="B785" s="124"/>
      <c r="C785" s="124"/>
      <c r="D785" s="124"/>
      <c r="E785" s="124"/>
      <c r="F785" s="125"/>
      <c r="G785" s="125"/>
      <c r="H785" s="125"/>
      <c r="I785" s="125"/>
      <c r="J785" s="125"/>
      <c r="K785" s="125"/>
      <c r="L785" s="125"/>
      <c r="M785" s="125"/>
      <c r="N785" s="125"/>
      <c r="O785" s="125"/>
      <c r="P785" s="125"/>
      <c r="Q785" s="125"/>
      <c r="R785" s="125"/>
      <c r="S785" s="125"/>
      <c r="T785" s="124"/>
      <c r="U785" s="124"/>
      <c r="V785" s="124"/>
      <c r="W785" s="124"/>
      <c r="X785" s="124"/>
    </row>
    <row r="786" spans="1:24">
      <c r="A786" s="124"/>
      <c r="B786" s="124"/>
      <c r="C786" s="124"/>
      <c r="D786" s="124"/>
      <c r="E786" s="124"/>
      <c r="F786" s="125"/>
      <c r="G786" s="125"/>
      <c r="H786" s="125"/>
      <c r="I786" s="125"/>
      <c r="J786" s="125"/>
      <c r="K786" s="125"/>
      <c r="L786" s="125"/>
      <c r="M786" s="125"/>
      <c r="N786" s="125"/>
      <c r="O786" s="125"/>
      <c r="P786" s="125"/>
      <c r="Q786" s="125"/>
      <c r="R786" s="125"/>
      <c r="S786" s="125"/>
      <c r="T786" s="124"/>
      <c r="U786" s="124"/>
      <c r="V786" s="124"/>
      <c r="W786" s="124"/>
      <c r="X786" s="124"/>
    </row>
    <row r="787" spans="1:24">
      <c r="A787" s="124"/>
      <c r="B787" s="124"/>
      <c r="C787" s="124"/>
      <c r="D787" s="124"/>
      <c r="E787" s="124"/>
      <c r="F787" s="125"/>
      <c r="G787" s="125"/>
      <c r="H787" s="125"/>
      <c r="I787" s="125"/>
      <c r="J787" s="125"/>
      <c r="K787" s="125"/>
      <c r="L787" s="125"/>
      <c r="M787" s="125"/>
      <c r="N787" s="125"/>
      <c r="O787" s="125"/>
      <c r="P787" s="125"/>
      <c r="Q787" s="125"/>
      <c r="R787" s="125"/>
      <c r="S787" s="125"/>
      <c r="T787" s="124"/>
      <c r="U787" s="124"/>
      <c r="V787" s="124"/>
      <c r="W787" s="124"/>
      <c r="X787" s="124"/>
    </row>
    <row r="788" spans="1:24">
      <c r="A788" s="124"/>
      <c r="B788" s="124"/>
      <c r="C788" s="124"/>
      <c r="D788" s="124"/>
      <c r="E788" s="124"/>
      <c r="F788" s="125"/>
      <c r="G788" s="125"/>
      <c r="H788" s="125"/>
      <c r="I788" s="125"/>
      <c r="J788" s="125"/>
      <c r="K788" s="125"/>
      <c r="L788" s="125"/>
      <c r="M788" s="125"/>
      <c r="N788" s="125"/>
      <c r="O788" s="125"/>
      <c r="P788" s="125"/>
      <c r="Q788" s="125"/>
      <c r="R788" s="125"/>
      <c r="S788" s="125"/>
      <c r="T788" s="124"/>
      <c r="U788" s="124"/>
      <c r="V788" s="124"/>
      <c r="W788" s="124"/>
      <c r="X788" s="124"/>
    </row>
    <row r="789" spans="1:24">
      <c r="A789" s="124"/>
      <c r="B789" s="124"/>
      <c r="C789" s="124"/>
      <c r="D789" s="124"/>
      <c r="E789" s="124"/>
      <c r="F789" s="125"/>
      <c r="G789" s="125"/>
      <c r="H789" s="125"/>
      <c r="I789" s="125"/>
      <c r="J789" s="125"/>
      <c r="K789" s="125"/>
      <c r="L789" s="125"/>
      <c r="M789" s="125"/>
      <c r="N789" s="125"/>
      <c r="O789" s="125"/>
      <c r="P789" s="125"/>
      <c r="Q789" s="125"/>
      <c r="R789" s="125"/>
      <c r="S789" s="125"/>
      <c r="T789" s="124"/>
      <c r="U789" s="124"/>
      <c r="V789" s="124"/>
      <c r="W789" s="124"/>
      <c r="X789" s="124"/>
    </row>
    <row r="790" spans="1:24">
      <c r="A790" s="124"/>
      <c r="B790" s="124"/>
      <c r="C790" s="124"/>
      <c r="D790" s="124"/>
      <c r="E790" s="124"/>
      <c r="F790" s="125"/>
      <c r="G790" s="125"/>
      <c r="H790" s="125"/>
      <c r="I790" s="125"/>
      <c r="J790" s="125"/>
      <c r="K790" s="125"/>
      <c r="L790" s="125"/>
      <c r="M790" s="125"/>
      <c r="N790" s="125"/>
      <c r="O790" s="125"/>
      <c r="P790" s="125"/>
      <c r="Q790" s="125"/>
      <c r="R790" s="125"/>
      <c r="S790" s="125"/>
      <c r="T790" s="124"/>
      <c r="U790" s="124"/>
      <c r="V790" s="124"/>
      <c r="W790" s="124"/>
      <c r="X790" s="124"/>
    </row>
    <row r="791" spans="1:24">
      <c r="A791" s="124"/>
      <c r="B791" s="124"/>
      <c r="C791" s="124"/>
      <c r="D791" s="124"/>
      <c r="E791" s="124"/>
      <c r="F791" s="125"/>
      <c r="G791" s="125"/>
      <c r="H791" s="125"/>
      <c r="I791" s="125"/>
      <c r="J791" s="125"/>
      <c r="K791" s="125"/>
      <c r="L791" s="125"/>
      <c r="M791" s="125"/>
      <c r="N791" s="125"/>
      <c r="O791" s="125"/>
      <c r="P791" s="125"/>
      <c r="Q791" s="125"/>
      <c r="R791" s="125"/>
      <c r="S791" s="125"/>
      <c r="T791" s="124"/>
      <c r="U791" s="124"/>
      <c r="V791" s="124"/>
      <c r="W791" s="124"/>
      <c r="X791" s="124"/>
    </row>
    <row r="792" spans="1:24">
      <c r="A792" s="124"/>
      <c r="B792" s="124"/>
      <c r="C792" s="124"/>
      <c r="D792" s="124"/>
      <c r="E792" s="124"/>
      <c r="F792" s="125"/>
      <c r="G792" s="125"/>
      <c r="H792" s="125"/>
      <c r="I792" s="125"/>
      <c r="J792" s="125"/>
      <c r="K792" s="125"/>
      <c r="L792" s="125"/>
      <c r="M792" s="125"/>
      <c r="N792" s="125"/>
      <c r="O792" s="125"/>
      <c r="P792" s="125"/>
      <c r="Q792" s="125"/>
      <c r="R792" s="125"/>
      <c r="S792" s="125"/>
      <c r="T792" s="124"/>
      <c r="U792" s="124"/>
      <c r="V792" s="124"/>
      <c r="W792" s="124"/>
      <c r="X792" s="124"/>
    </row>
    <row r="793" spans="1:24">
      <c r="A793" s="124"/>
      <c r="B793" s="124"/>
      <c r="C793" s="124"/>
      <c r="D793" s="124"/>
      <c r="E793" s="124"/>
      <c r="F793" s="125"/>
      <c r="G793" s="125"/>
      <c r="H793" s="125"/>
      <c r="I793" s="125"/>
      <c r="J793" s="125"/>
      <c r="K793" s="125"/>
      <c r="L793" s="125"/>
      <c r="M793" s="125"/>
      <c r="N793" s="125"/>
      <c r="O793" s="125"/>
      <c r="P793" s="125"/>
      <c r="Q793" s="125"/>
      <c r="R793" s="125"/>
      <c r="S793" s="125"/>
      <c r="T793" s="124"/>
      <c r="U793" s="124"/>
      <c r="V793" s="124"/>
      <c r="W793" s="124"/>
      <c r="X793" s="124"/>
    </row>
    <row r="794" spans="1:24">
      <c r="A794" s="124"/>
      <c r="B794" s="124"/>
      <c r="C794" s="124"/>
      <c r="D794" s="124"/>
      <c r="E794" s="124"/>
      <c r="F794" s="125"/>
      <c r="G794" s="125"/>
      <c r="H794" s="125"/>
      <c r="I794" s="125"/>
      <c r="J794" s="125"/>
      <c r="K794" s="125"/>
      <c r="L794" s="125"/>
      <c r="M794" s="125"/>
      <c r="N794" s="125"/>
      <c r="O794" s="125"/>
      <c r="P794" s="125"/>
      <c r="Q794" s="125"/>
      <c r="R794" s="125"/>
      <c r="S794" s="125"/>
      <c r="T794" s="124"/>
      <c r="U794" s="124"/>
      <c r="V794" s="124"/>
      <c r="W794" s="124"/>
      <c r="X794" s="124"/>
    </row>
    <row r="795" spans="1:24">
      <c r="A795" s="124"/>
      <c r="B795" s="124"/>
      <c r="C795" s="124"/>
      <c r="D795" s="124"/>
      <c r="E795" s="124"/>
      <c r="F795" s="125"/>
      <c r="G795" s="125"/>
      <c r="H795" s="125"/>
      <c r="I795" s="125"/>
      <c r="J795" s="125"/>
      <c r="K795" s="125"/>
      <c r="L795" s="125"/>
      <c r="M795" s="125"/>
      <c r="N795" s="125"/>
      <c r="O795" s="125"/>
      <c r="P795" s="125"/>
      <c r="Q795" s="125"/>
      <c r="R795" s="125"/>
      <c r="S795" s="125"/>
      <c r="T795" s="124"/>
      <c r="U795" s="124"/>
      <c r="V795" s="124"/>
      <c r="W795" s="124"/>
      <c r="X795" s="124"/>
    </row>
    <row r="796" spans="1:24">
      <c r="A796" s="124"/>
      <c r="B796" s="124"/>
      <c r="C796" s="124"/>
      <c r="D796" s="124"/>
      <c r="E796" s="124"/>
      <c r="F796" s="125"/>
      <c r="G796" s="125"/>
      <c r="H796" s="125"/>
      <c r="I796" s="125"/>
      <c r="J796" s="125"/>
      <c r="K796" s="125"/>
      <c r="L796" s="125"/>
      <c r="M796" s="125"/>
      <c r="N796" s="125"/>
      <c r="O796" s="125"/>
      <c r="P796" s="125"/>
      <c r="Q796" s="125"/>
      <c r="R796" s="125"/>
      <c r="S796" s="125"/>
      <c r="T796" s="124"/>
      <c r="U796" s="124"/>
      <c r="V796" s="124"/>
      <c r="W796" s="124"/>
      <c r="X796" s="124"/>
    </row>
    <row r="797" spans="1:24">
      <c r="A797" s="124"/>
      <c r="B797" s="124"/>
      <c r="C797" s="124"/>
      <c r="D797" s="124"/>
      <c r="E797" s="124"/>
      <c r="F797" s="125"/>
      <c r="G797" s="125"/>
      <c r="H797" s="125"/>
      <c r="I797" s="125"/>
      <c r="J797" s="125"/>
      <c r="K797" s="125"/>
      <c r="L797" s="125"/>
      <c r="M797" s="125"/>
      <c r="N797" s="125"/>
      <c r="O797" s="125"/>
      <c r="P797" s="125"/>
      <c r="Q797" s="125"/>
      <c r="R797" s="125"/>
      <c r="S797" s="125"/>
      <c r="T797" s="124"/>
      <c r="U797" s="124"/>
      <c r="V797" s="124"/>
      <c r="W797" s="124"/>
      <c r="X797" s="124"/>
    </row>
    <row r="798" spans="1:24">
      <c r="A798" s="124"/>
      <c r="B798" s="124"/>
      <c r="C798" s="124"/>
      <c r="D798" s="124"/>
      <c r="E798" s="124"/>
      <c r="F798" s="125"/>
      <c r="G798" s="125"/>
      <c r="H798" s="125"/>
      <c r="I798" s="125"/>
      <c r="J798" s="125"/>
      <c r="K798" s="125"/>
      <c r="L798" s="125"/>
      <c r="M798" s="125"/>
      <c r="N798" s="125"/>
      <c r="O798" s="125"/>
      <c r="P798" s="125"/>
      <c r="Q798" s="125"/>
      <c r="R798" s="125"/>
      <c r="S798" s="125"/>
      <c r="T798" s="124"/>
      <c r="U798" s="124"/>
      <c r="V798" s="124"/>
      <c r="W798" s="124"/>
      <c r="X798" s="124"/>
    </row>
    <row r="799" spans="1:24">
      <c r="A799" s="124"/>
      <c r="B799" s="124"/>
      <c r="C799" s="124"/>
      <c r="D799" s="124"/>
      <c r="E799" s="124"/>
      <c r="F799" s="125"/>
      <c r="G799" s="125"/>
      <c r="H799" s="125"/>
      <c r="I799" s="125"/>
      <c r="J799" s="125"/>
      <c r="K799" s="125"/>
      <c r="L799" s="125"/>
      <c r="M799" s="125"/>
      <c r="N799" s="125"/>
      <c r="O799" s="125"/>
      <c r="P799" s="125"/>
      <c r="Q799" s="125"/>
      <c r="R799" s="125"/>
      <c r="S799" s="125"/>
      <c r="T799" s="124"/>
      <c r="U799" s="124"/>
      <c r="V799" s="124"/>
      <c r="W799" s="124"/>
      <c r="X799" s="124"/>
    </row>
    <row r="800" spans="1:24">
      <c r="A800" s="124"/>
      <c r="B800" s="124"/>
      <c r="C800" s="124"/>
      <c r="D800" s="124"/>
      <c r="E800" s="124"/>
      <c r="F800" s="125"/>
      <c r="G800" s="125"/>
      <c r="H800" s="125"/>
      <c r="I800" s="125"/>
      <c r="J800" s="125"/>
      <c r="K800" s="125"/>
      <c r="L800" s="125"/>
      <c r="M800" s="125"/>
      <c r="N800" s="125"/>
      <c r="O800" s="125"/>
      <c r="P800" s="125"/>
      <c r="Q800" s="125"/>
      <c r="R800" s="125"/>
      <c r="S800" s="125"/>
      <c r="T800" s="124"/>
      <c r="U800" s="124"/>
      <c r="V800" s="124"/>
      <c r="W800" s="124"/>
      <c r="X800" s="124"/>
    </row>
    <row r="801" spans="1:24">
      <c r="A801" s="124"/>
      <c r="B801" s="124"/>
      <c r="C801" s="124"/>
      <c r="D801" s="124"/>
      <c r="E801" s="124"/>
      <c r="F801" s="125"/>
      <c r="G801" s="125"/>
      <c r="H801" s="125"/>
      <c r="I801" s="125"/>
      <c r="J801" s="125"/>
      <c r="K801" s="125"/>
      <c r="L801" s="125"/>
      <c r="M801" s="125"/>
      <c r="N801" s="125"/>
      <c r="O801" s="125"/>
      <c r="P801" s="125"/>
      <c r="Q801" s="125"/>
      <c r="R801" s="125"/>
      <c r="S801" s="125"/>
      <c r="T801" s="124"/>
      <c r="U801" s="124"/>
      <c r="V801" s="124"/>
      <c r="W801" s="124"/>
      <c r="X801" s="124"/>
    </row>
    <row r="802" spans="1:24">
      <c r="A802" s="124"/>
      <c r="B802" s="124"/>
      <c r="C802" s="124"/>
      <c r="D802" s="124"/>
      <c r="E802" s="124"/>
      <c r="F802" s="125"/>
      <c r="G802" s="125"/>
      <c r="H802" s="125"/>
      <c r="I802" s="125"/>
      <c r="J802" s="125"/>
      <c r="K802" s="125"/>
      <c r="L802" s="125"/>
      <c r="M802" s="125"/>
      <c r="N802" s="125"/>
      <c r="O802" s="125"/>
      <c r="P802" s="125"/>
      <c r="Q802" s="125"/>
      <c r="R802" s="125"/>
      <c r="S802" s="125"/>
      <c r="T802" s="124"/>
      <c r="U802" s="124"/>
      <c r="V802" s="124"/>
      <c r="W802" s="124"/>
      <c r="X802" s="124"/>
    </row>
    <row r="803" spans="1:24">
      <c r="A803" s="124"/>
      <c r="B803" s="124"/>
      <c r="C803" s="124"/>
      <c r="D803" s="124"/>
      <c r="E803" s="124"/>
      <c r="F803" s="125"/>
      <c r="G803" s="125"/>
      <c r="H803" s="125"/>
      <c r="I803" s="125"/>
      <c r="J803" s="125"/>
      <c r="K803" s="125"/>
      <c r="L803" s="125"/>
      <c r="M803" s="125"/>
      <c r="N803" s="125"/>
      <c r="O803" s="125"/>
      <c r="P803" s="125"/>
      <c r="Q803" s="125"/>
      <c r="R803" s="125"/>
      <c r="S803" s="125"/>
      <c r="T803" s="124"/>
      <c r="U803" s="124"/>
      <c r="V803" s="124"/>
      <c r="W803" s="124"/>
      <c r="X803" s="124"/>
    </row>
    <row r="804" spans="1:24">
      <c r="A804" s="124"/>
      <c r="B804" s="124"/>
      <c r="C804" s="124"/>
      <c r="D804" s="124"/>
      <c r="E804" s="124"/>
      <c r="F804" s="125"/>
      <c r="G804" s="125"/>
      <c r="H804" s="125"/>
      <c r="I804" s="125"/>
      <c r="J804" s="125"/>
      <c r="K804" s="125"/>
      <c r="L804" s="125"/>
      <c r="M804" s="125"/>
      <c r="N804" s="125"/>
      <c r="O804" s="125"/>
      <c r="P804" s="125"/>
      <c r="Q804" s="125"/>
      <c r="R804" s="125"/>
      <c r="S804" s="125"/>
      <c r="T804" s="124"/>
      <c r="U804" s="124"/>
      <c r="V804" s="124"/>
      <c r="W804" s="124"/>
      <c r="X804" s="124"/>
    </row>
    <row r="805" spans="1:24">
      <c r="A805" s="124"/>
      <c r="B805" s="124"/>
      <c r="C805" s="124"/>
      <c r="D805" s="124"/>
      <c r="E805" s="124"/>
      <c r="F805" s="125"/>
      <c r="G805" s="125"/>
      <c r="H805" s="125"/>
      <c r="I805" s="125"/>
      <c r="J805" s="125"/>
      <c r="K805" s="125"/>
      <c r="L805" s="125"/>
      <c r="M805" s="125"/>
      <c r="N805" s="125"/>
      <c r="O805" s="125"/>
      <c r="P805" s="125"/>
      <c r="Q805" s="125"/>
      <c r="R805" s="125"/>
      <c r="S805" s="125"/>
      <c r="T805" s="124"/>
      <c r="U805" s="124"/>
      <c r="V805" s="124"/>
      <c r="W805" s="124"/>
      <c r="X805" s="124"/>
    </row>
    <row r="806" spans="1:24">
      <c r="A806" s="124"/>
      <c r="B806" s="124"/>
      <c r="C806" s="124"/>
      <c r="D806" s="124"/>
      <c r="E806" s="124"/>
      <c r="F806" s="125"/>
      <c r="G806" s="125"/>
      <c r="H806" s="125"/>
      <c r="I806" s="125"/>
      <c r="J806" s="125"/>
      <c r="K806" s="125"/>
      <c r="L806" s="125"/>
      <c r="M806" s="125"/>
      <c r="N806" s="125"/>
      <c r="O806" s="125"/>
      <c r="P806" s="125"/>
      <c r="Q806" s="125"/>
      <c r="R806" s="125"/>
      <c r="S806" s="125"/>
      <c r="T806" s="124"/>
      <c r="U806" s="124"/>
      <c r="V806" s="124"/>
      <c r="W806" s="124"/>
      <c r="X806" s="124"/>
    </row>
    <row r="807" spans="1:24">
      <c r="A807" s="124"/>
      <c r="B807" s="124"/>
      <c r="C807" s="124"/>
      <c r="D807" s="124"/>
      <c r="E807" s="124"/>
      <c r="F807" s="125"/>
      <c r="G807" s="125"/>
      <c r="H807" s="125"/>
      <c r="I807" s="125"/>
      <c r="J807" s="125"/>
      <c r="K807" s="125"/>
      <c r="L807" s="125"/>
      <c r="M807" s="125"/>
      <c r="N807" s="125"/>
      <c r="O807" s="125"/>
      <c r="P807" s="125"/>
      <c r="Q807" s="125"/>
      <c r="R807" s="125"/>
      <c r="S807" s="125"/>
      <c r="T807" s="124"/>
      <c r="U807" s="124"/>
      <c r="V807" s="124"/>
      <c r="W807" s="124"/>
      <c r="X807" s="124"/>
    </row>
    <row r="808" spans="1:24">
      <c r="A808" s="124"/>
      <c r="B808" s="124"/>
      <c r="C808" s="124"/>
      <c r="D808" s="124"/>
      <c r="E808" s="124"/>
      <c r="F808" s="125"/>
      <c r="G808" s="125"/>
      <c r="H808" s="125"/>
      <c r="I808" s="125"/>
      <c r="J808" s="125"/>
      <c r="K808" s="125"/>
      <c r="L808" s="125"/>
      <c r="M808" s="125"/>
      <c r="N808" s="125"/>
      <c r="O808" s="125"/>
      <c r="P808" s="125"/>
      <c r="Q808" s="125"/>
      <c r="R808" s="125"/>
      <c r="S808" s="125"/>
      <c r="T808" s="124"/>
      <c r="U808" s="124"/>
      <c r="V808" s="124"/>
      <c r="W808" s="124"/>
      <c r="X808" s="124"/>
    </row>
    <row r="809" spans="1:24">
      <c r="A809" s="124"/>
      <c r="B809" s="124"/>
      <c r="C809" s="124"/>
      <c r="D809" s="124"/>
      <c r="E809" s="124"/>
      <c r="F809" s="125"/>
      <c r="G809" s="125"/>
      <c r="H809" s="125"/>
      <c r="I809" s="125"/>
      <c r="J809" s="125"/>
      <c r="K809" s="125"/>
      <c r="L809" s="125"/>
      <c r="M809" s="125"/>
      <c r="N809" s="125"/>
      <c r="O809" s="125"/>
      <c r="P809" s="125"/>
      <c r="Q809" s="125"/>
      <c r="R809" s="125"/>
      <c r="S809" s="125"/>
      <c r="T809" s="124"/>
      <c r="U809" s="124"/>
      <c r="V809" s="124"/>
      <c r="W809" s="124"/>
      <c r="X809" s="124"/>
    </row>
    <row r="810" spans="1:24">
      <c r="A810" s="124"/>
      <c r="B810" s="124"/>
      <c r="C810" s="124"/>
      <c r="D810" s="124"/>
      <c r="E810" s="124"/>
      <c r="F810" s="125"/>
      <c r="G810" s="125"/>
      <c r="H810" s="125"/>
      <c r="I810" s="125"/>
      <c r="J810" s="125"/>
      <c r="K810" s="125"/>
      <c r="L810" s="125"/>
      <c r="M810" s="125"/>
      <c r="N810" s="125"/>
      <c r="O810" s="125"/>
      <c r="P810" s="125"/>
      <c r="Q810" s="125"/>
      <c r="R810" s="125"/>
      <c r="S810" s="125"/>
      <c r="T810" s="124"/>
      <c r="U810" s="124"/>
      <c r="V810" s="124"/>
      <c r="W810" s="124"/>
      <c r="X810" s="124"/>
    </row>
    <row r="811" spans="1:24">
      <c r="A811" s="124"/>
      <c r="B811" s="124"/>
      <c r="C811" s="124"/>
      <c r="D811" s="124"/>
      <c r="E811" s="124"/>
      <c r="F811" s="125"/>
      <c r="G811" s="125"/>
      <c r="H811" s="125"/>
      <c r="I811" s="125"/>
      <c r="J811" s="125"/>
      <c r="K811" s="125"/>
      <c r="L811" s="125"/>
      <c r="M811" s="125"/>
      <c r="N811" s="125"/>
      <c r="O811" s="125"/>
      <c r="P811" s="125"/>
      <c r="Q811" s="125"/>
      <c r="R811" s="125"/>
      <c r="S811" s="125"/>
      <c r="T811" s="124"/>
      <c r="U811" s="124"/>
      <c r="V811" s="124"/>
      <c r="W811" s="124"/>
      <c r="X811" s="124"/>
    </row>
    <row r="812" spans="1:24">
      <c r="A812" s="124"/>
      <c r="B812" s="124"/>
      <c r="C812" s="124"/>
      <c r="D812" s="124"/>
      <c r="E812" s="124"/>
      <c r="F812" s="125"/>
      <c r="G812" s="125"/>
      <c r="H812" s="125"/>
      <c r="I812" s="125"/>
      <c r="J812" s="125"/>
      <c r="K812" s="125"/>
      <c r="L812" s="125"/>
      <c r="M812" s="125"/>
      <c r="N812" s="125"/>
      <c r="O812" s="125"/>
      <c r="P812" s="125"/>
      <c r="Q812" s="125"/>
      <c r="R812" s="125"/>
      <c r="S812" s="125"/>
      <c r="T812" s="124"/>
      <c r="U812" s="124"/>
      <c r="V812" s="124"/>
      <c r="W812" s="124"/>
      <c r="X812" s="124"/>
    </row>
    <row r="813" spans="1:24">
      <c r="A813" s="124"/>
      <c r="B813" s="124"/>
      <c r="C813" s="124"/>
      <c r="D813" s="124"/>
      <c r="E813" s="124"/>
      <c r="F813" s="125"/>
      <c r="G813" s="125"/>
      <c r="H813" s="125"/>
      <c r="I813" s="125"/>
      <c r="J813" s="125"/>
      <c r="K813" s="125"/>
      <c r="L813" s="125"/>
      <c r="M813" s="125"/>
      <c r="N813" s="125"/>
      <c r="O813" s="125"/>
      <c r="P813" s="125"/>
      <c r="Q813" s="125"/>
      <c r="R813" s="125"/>
      <c r="S813" s="125"/>
      <c r="T813" s="124"/>
      <c r="U813" s="124"/>
      <c r="V813" s="124"/>
      <c r="W813" s="124"/>
      <c r="X813" s="124"/>
    </row>
    <row r="814" spans="1:24">
      <c r="A814" s="124"/>
      <c r="B814" s="124"/>
      <c r="C814" s="124"/>
      <c r="D814" s="124"/>
      <c r="E814" s="124"/>
      <c r="F814" s="125"/>
      <c r="G814" s="125"/>
      <c r="H814" s="125"/>
      <c r="I814" s="125"/>
      <c r="J814" s="125"/>
      <c r="K814" s="125"/>
      <c r="L814" s="125"/>
      <c r="M814" s="125"/>
      <c r="N814" s="125"/>
      <c r="O814" s="125"/>
      <c r="P814" s="125"/>
      <c r="Q814" s="125"/>
      <c r="R814" s="125"/>
      <c r="S814" s="125"/>
      <c r="T814" s="124"/>
      <c r="U814" s="124"/>
      <c r="V814" s="124"/>
      <c r="W814" s="124"/>
      <c r="X814" s="124"/>
    </row>
    <row r="815" spans="1:24">
      <c r="A815" s="124"/>
      <c r="B815" s="124"/>
      <c r="C815" s="124"/>
      <c r="D815" s="124"/>
      <c r="E815" s="124"/>
      <c r="F815" s="125"/>
      <c r="G815" s="125"/>
      <c r="H815" s="125"/>
      <c r="I815" s="125"/>
      <c r="J815" s="125"/>
      <c r="K815" s="125"/>
      <c r="L815" s="125"/>
      <c r="M815" s="125"/>
      <c r="N815" s="125"/>
      <c r="O815" s="125"/>
      <c r="P815" s="125"/>
      <c r="Q815" s="125"/>
      <c r="R815" s="125"/>
      <c r="S815" s="125"/>
      <c r="T815" s="124"/>
      <c r="U815" s="124"/>
      <c r="V815" s="124"/>
      <c r="W815" s="124"/>
      <c r="X815" s="124"/>
    </row>
    <row r="816" spans="1:24">
      <c r="A816" s="124"/>
      <c r="B816" s="124"/>
      <c r="C816" s="124"/>
      <c r="D816" s="124"/>
      <c r="E816" s="124"/>
      <c r="F816" s="125"/>
      <c r="G816" s="125"/>
      <c r="H816" s="125"/>
      <c r="I816" s="125"/>
      <c r="J816" s="125"/>
      <c r="K816" s="125"/>
      <c r="L816" s="125"/>
      <c r="M816" s="125"/>
      <c r="N816" s="125"/>
      <c r="O816" s="125"/>
      <c r="P816" s="125"/>
      <c r="Q816" s="125"/>
      <c r="R816" s="125"/>
      <c r="S816" s="125"/>
      <c r="T816" s="124"/>
      <c r="U816" s="124"/>
      <c r="V816" s="124"/>
      <c r="W816" s="124"/>
      <c r="X816" s="124"/>
    </row>
    <row r="817" spans="1:24">
      <c r="A817" s="124"/>
      <c r="B817" s="124"/>
      <c r="C817" s="124"/>
      <c r="D817" s="124"/>
      <c r="E817" s="124"/>
      <c r="F817" s="125"/>
      <c r="G817" s="125"/>
      <c r="H817" s="125"/>
      <c r="I817" s="125"/>
      <c r="J817" s="125"/>
      <c r="K817" s="125"/>
      <c r="L817" s="125"/>
      <c r="M817" s="125"/>
      <c r="N817" s="125"/>
      <c r="O817" s="125"/>
      <c r="P817" s="125"/>
      <c r="Q817" s="125"/>
      <c r="R817" s="125"/>
      <c r="S817" s="125"/>
      <c r="T817" s="124"/>
      <c r="U817" s="124"/>
      <c r="V817" s="124"/>
      <c r="W817" s="124"/>
      <c r="X817" s="124"/>
    </row>
    <row r="818" spans="1:24">
      <c r="A818" s="124"/>
      <c r="B818" s="124"/>
      <c r="C818" s="124"/>
      <c r="D818" s="124"/>
      <c r="E818" s="124"/>
      <c r="F818" s="125"/>
      <c r="G818" s="125"/>
      <c r="H818" s="125"/>
      <c r="I818" s="125"/>
      <c r="J818" s="125"/>
      <c r="K818" s="125"/>
      <c r="L818" s="125"/>
      <c r="M818" s="125"/>
      <c r="N818" s="125"/>
      <c r="O818" s="125"/>
      <c r="P818" s="125"/>
      <c r="Q818" s="125"/>
      <c r="R818" s="125"/>
      <c r="S818" s="125"/>
      <c r="T818" s="124"/>
      <c r="U818" s="124"/>
      <c r="V818" s="124"/>
      <c r="W818" s="124"/>
      <c r="X818" s="124"/>
    </row>
    <row r="819" spans="1:24">
      <c r="A819" s="124"/>
      <c r="B819" s="124"/>
      <c r="C819" s="124"/>
      <c r="D819" s="124"/>
      <c r="E819" s="124"/>
      <c r="F819" s="125"/>
      <c r="G819" s="125"/>
      <c r="H819" s="125"/>
      <c r="I819" s="125"/>
      <c r="J819" s="125"/>
      <c r="K819" s="125"/>
      <c r="L819" s="125"/>
      <c r="M819" s="125"/>
      <c r="N819" s="125"/>
      <c r="O819" s="125"/>
      <c r="P819" s="125"/>
      <c r="Q819" s="125"/>
      <c r="R819" s="125"/>
      <c r="S819" s="125"/>
      <c r="T819" s="124"/>
      <c r="U819" s="124"/>
      <c r="V819" s="124"/>
      <c r="W819" s="124"/>
      <c r="X819" s="124"/>
    </row>
    <row r="820" spans="1:24">
      <c r="A820" s="124"/>
      <c r="B820" s="124"/>
      <c r="C820" s="124"/>
      <c r="D820" s="124"/>
      <c r="E820" s="124"/>
      <c r="F820" s="125"/>
      <c r="G820" s="125"/>
      <c r="H820" s="125"/>
      <c r="I820" s="125"/>
      <c r="J820" s="125"/>
      <c r="K820" s="125"/>
      <c r="L820" s="125"/>
      <c r="M820" s="125"/>
      <c r="N820" s="125"/>
      <c r="O820" s="125"/>
      <c r="P820" s="125"/>
      <c r="Q820" s="125"/>
      <c r="R820" s="125"/>
      <c r="S820" s="125"/>
      <c r="T820" s="124"/>
      <c r="U820" s="124"/>
      <c r="V820" s="124"/>
      <c r="W820" s="124"/>
      <c r="X820" s="124"/>
    </row>
    <row r="821" spans="1:24">
      <c r="A821" s="124"/>
      <c r="B821" s="124"/>
      <c r="C821" s="124"/>
      <c r="D821" s="124"/>
      <c r="E821" s="124"/>
      <c r="F821" s="125"/>
      <c r="G821" s="125"/>
      <c r="H821" s="125"/>
      <c r="I821" s="125"/>
      <c r="J821" s="125"/>
      <c r="K821" s="125"/>
      <c r="L821" s="125"/>
      <c r="M821" s="125"/>
      <c r="N821" s="125"/>
      <c r="O821" s="125"/>
      <c r="P821" s="125"/>
      <c r="Q821" s="125"/>
      <c r="R821" s="125"/>
      <c r="S821" s="125"/>
      <c r="T821" s="124"/>
      <c r="U821" s="124"/>
      <c r="V821" s="124"/>
      <c r="W821" s="124"/>
      <c r="X821" s="124"/>
    </row>
    <row r="822" spans="1:24">
      <c r="A822" s="124"/>
      <c r="B822" s="124"/>
      <c r="C822" s="124"/>
      <c r="D822" s="124"/>
      <c r="E822" s="124"/>
      <c r="F822" s="125"/>
      <c r="G822" s="125"/>
      <c r="H822" s="125"/>
      <c r="I822" s="125"/>
      <c r="J822" s="125"/>
      <c r="K822" s="125"/>
      <c r="L822" s="125"/>
      <c r="M822" s="125"/>
      <c r="N822" s="125"/>
      <c r="O822" s="125"/>
      <c r="P822" s="125"/>
      <c r="Q822" s="125"/>
      <c r="R822" s="125"/>
      <c r="S822" s="125"/>
      <c r="T822" s="124"/>
      <c r="U822" s="124"/>
      <c r="V822" s="124"/>
      <c r="W822" s="124"/>
      <c r="X822" s="124"/>
    </row>
    <row r="823" spans="1:24">
      <c r="A823" s="124"/>
      <c r="B823" s="124"/>
      <c r="C823" s="124"/>
      <c r="D823" s="124"/>
      <c r="E823" s="124"/>
      <c r="F823" s="125"/>
      <c r="G823" s="125"/>
      <c r="H823" s="125"/>
      <c r="I823" s="125"/>
      <c r="J823" s="125"/>
      <c r="K823" s="125"/>
      <c r="L823" s="125"/>
      <c r="M823" s="125"/>
      <c r="N823" s="125"/>
      <c r="O823" s="125"/>
      <c r="P823" s="125"/>
      <c r="Q823" s="125"/>
      <c r="R823" s="125"/>
      <c r="S823" s="125"/>
      <c r="T823" s="124"/>
      <c r="U823" s="124"/>
      <c r="V823" s="124"/>
      <c r="W823" s="124"/>
      <c r="X823" s="124"/>
    </row>
    <row r="824" spans="1:24">
      <c r="A824" s="124"/>
      <c r="B824" s="124"/>
      <c r="C824" s="124"/>
      <c r="D824" s="124"/>
      <c r="E824" s="124"/>
      <c r="F824" s="125"/>
      <c r="G824" s="125"/>
      <c r="H824" s="125"/>
      <c r="I824" s="125"/>
      <c r="J824" s="125"/>
      <c r="K824" s="125"/>
      <c r="L824" s="125"/>
      <c r="M824" s="125"/>
      <c r="N824" s="125"/>
      <c r="O824" s="125"/>
      <c r="P824" s="125"/>
      <c r="Q824" s="125"/>
      <c r="R824" s="125"/>
      <c r="S824" s="125"/>
      <c r="T824" s="124"/>
      <c r="U824" s="124"/>
      <c r="V824" s="124"/>
      <c r="W824" s="124"/>
      <c r="X824" s="124"/>
    </row>
    <row r="825" spans="1:24">
      <c r="A825" s="124"/>
      <c r="B825" s="124"/>
      <c r="C825" s="124"/>
      <c r="D825" s="124"/>
      <c r="E825" s="124"/>
      <c r="F825" s="125"/>
      <c r="G825" s="125"/>
      <c r="H825" s="125"/>
      <c r="I825" s="125"/>
      <c r="J825" s="125"/>
      <c r="K825" s="125"/>
      <c r="L825" s="125"/>
      <c r="M825" s="125"/>
      <c r="N825" s="125"/>
      <c r="O825" s="125"/>
      <c r="P825" s="125"/>
      <c r="Q825" s="125"/>
      <c r="R825" s="125"/>
      <c r="S825" s="125"/>
      <c r="T825" s="124"/>
      <c r="U825" s="124"/>
      <c r="V825" s="124"/>
      <c r="W825" s="124"/>
      <c r="X825" s="124"/>
    </row>
    <row r="826" spans="1:24">
      <c r="A826" s="124"/>
      <c r="B826" s="124"/>
      <c r="C826" s="124"/>
      <c r="D826" s="124"/>
      <c r="E826" s="124"/>
      <c r="F826" s="125"/>
      <c r="G826" s="125"/>
      <c r="H826" s="125"/>
      <c r="I826" s="125"/>
      <c r="J826" s="125"/>
      <c r="K826" s="125"/>
      <c r="L826" s="125"/>
      <c r="M826" s="125"/>
      <c r="N826" s="125"/>
      <c r="O826" s="125"/>
      <c r="P826" s="125"/>
      <c r="Q826" s="125"/>
      <c r="R826" s="125"/>
      <c r="S826" s="125"/>
      <c r="T826" s="124"/>
      <c r="U826" s="124"/>
      <c r="V826" s="124"/>
      <c r="W826" s="124"/>
      <c r="X826" s="124"/>
    </row>
    <row r="827" spans="1:24">
      <c r="A827" s="124"/>
      <c r="B827" s="124"/>
      <c r="C827" s="124"/>
      <c r="D827" s="124"/>
      <c r="E827" s="124"/>
      <c r="F827" s="125"/>
      <c r="G827" s="125"/>
      <c r="H827" s="125"/>
      <c r="I827" s="125"/>
      <c r="J827" s="125"/>
      <c r="K827" s="125"/>
      <c r="L827" s="125"/>
      <c r="M827" s="125"/>
      <c r="N827" s="125"/>
      <c r="O827" s="125"/>
      <c r="P827" s="125"/>
      <c r="Q827" s="125"/>
      <c r="R827" s="125"/>
      <c r="S827" s="125"/>
      <c r="T827" s="124"/>
      <c r="U827" s="124"/>
      <c r="V827" s="124"/>
      <c r="W827" s="124"/>
      <c r="X827" s="124"/>
    </row>
    <row r="828" spans="1:24">
      <c r="A828" s="124"/>
      <c r="B828" s="124"/>
      <c r="C828" s="124"/>
      <c r="D828" s="124"/>
      <c r="E828" s="124"/>
      <c r="F828" s="125"/>
      <c r="G828" s="125"/>
      <c r="H828" s="125"/>
      <c r="I828" s="125"/>
      <c r="J828" s="125"/>
      <c r="K828" s="125"/>
      <c r="L828" s="125"/>
      <c r="M828" s="125"/>
      <c r="N828" s="125"/>
      <c r="O828" s="125"/>
      <c r="P828" s="125"/>
      <c r="Q828" s="125"/>
      <c r="R828" s="125"/>
      <c r="S828" s="125"/>
      <c r="T828" s="124"/>
      <c r="U828" s="124"/>
      <c r="V828" s="124"/>
      <c r="W828" s="124"/>
      <c r="X828" s="124"/>
    </row>
    <row r="829" spans="1:24">
      <c r="A829" s="124"/>
      <c r="B829" s="124"/>
      <c r="C829" s="124"/>
      <c r="D829" s="124"/>
      <c r="E829" s="124"/>
      <c r="F829" s="125"/>
      <c r="G829" s="125"/>
      <c r="H829" s="125"/>
      <c r="I829" s="125"/>
      <c r="J829" s="125"/>
      <c r="K829" s="125"/>
      <c r="L829" s="125"/>
      <c r="M829" s="125"/>
      <c r="N829" s="125"/>
      <c r="O829" s="125"/>
      <c r="P829" s="125"/>
      <c r="Q829" s="125"/>
      <c r="R829" s="125"/>
      <c r="S829" s="125"/>
      <c r="T829" s="124"/>
      <c r="U829" s="124"/>
      <c r="V829" s="124"/>
      <c r="W829" s="124"/>
      <c r="X829" s="124"/>
    </row>
    <row r="830" spans="1:24">
      <c r="A830" s="124"/>
      <c r="B830" s="124"/>
      <c r="C830" s="124"/>
      <c r="D830" s="124"/>
      <c r="E830" s="124"/>
      <c r="F830" s="125"/>
      <c r="G830" s="125"/>
      <c r="H830" s="125"/>
      <c r="I830" s="125"/>
      <c r="J830" s="125"/>
      <c r="K830" s="125"/>
      <c r="L830" s="125"/>
      <c r="M830" s="125"/>
      <c r="N830" s="125"/>
      <c r="O830" s="125"/>
      <c r="P830" s="125"/>
      <c r="Q830" s="125"/>
      <c r="R830" s="125"/>
      <c r="S830" s="125"/>
      <c r="T830" s="124"/>
      <c r="U830" s="124"/>
      <c r="V830" s="124"/>
      <c r="W830" s="124"/>
      <c r="X830" s="124"/>
    </row>
    <row r="831" spans="1:24">
      <c r="A831" s="124"/>
      <c r="B831" s="124"/>
      <c r="C831" s="124"/>
      <c r="D831" s="124"/>
      <c r="E831" s="124"/>
      <c r="F831" s="125"/>
      <c r="G831" s="125"/>
      <c r="H831" s="125"/>
      <c r="I831" s="125"/>
      <c r="J831" s="125"/>
      <c r="K831" s="125"/>
      <c r="L831" s="125"/>
      <c r="M831" s="125"/>
      <c r="N831" s="125"/>
      <c r="O831" s="125"/>
      <c r="P831" s="125"/>
      <c r="Q831" s="125"/>
      <c r="R831" s="125"/>
      <c r="S831" s="125"/>
      <c r="T831" s="124"/>
      <c r="U831" s="124"/>
      <c r="V831" s="124"/>
      <c r="W831" s="124"/>
      <c r="X831" s="124"/>
    </row>
    <row r="832" spans="1:24">
      <c r="A832" s="124"/>
      <c r="B832" s="124"/>
      <c r="C832" s="124"/>
      <c r="D832" s="124"/>
      <c r="E832" s="124"/>
      <c r="F832" s="125"/>
      <c r="G832" s="125"/>
      <c r="H832" s="125"/>
      <c r="I832" s="125"/>
      <c r="J832" s="125"/>
      <c r="K832" s="125"/>
      <c r="L832" s="125"/>
      <c r="M832" s="125"/>
      <c r="N832" s="125"/>
      <c r="O832" s="125"/>
      <c r="P832" s="125"/>
      <c r="Q832" s="125"/>
      <c r="R832" s="125"/>
      <c r="S832" s="125"/>
      <c r="T832" s="124"/>
      <c r="U832" s="124"/>
      <c r="V832" s="124"/>
      <c r="W832" s="124"/>
      <c r="X832" s="124"/>
    </row>
    <row r="833" spans="1:24">
      <c r="A833" s="124"/>
      <c r="B833" s="124"/>
      <c r="C833" s="124"/>
      <c r="D833" s="124"/>
      <c r="E833" s="124"/>
      <c r="F833" s="125"/>
      <c r="G833" s="125"/>
      <c r="H833" s="125"/>
      <c r="I833" s="125"/>
      <c r="J833" s="125"/>
      <c r="K833" s="125"/>
      <c r="L833" s="125"/>
      <c r="M833" s="125"/>
      <c r="N833" s="125"/>
      <c r="O833" s="125"/>
      <c r="P833" s="125"/>
      <c r="Q833" s="125"/>
      <c r="R833" s="125"/>
      <c r="S833" s="125"/>
      <c r="T833" s="124"/>
      <c r="U833" s="124"/>
      <c r="V833" s="124"/>
      <c r="W833" s="124"/>
      <c r="X833" s="124"/>
    </row>
    <row r="834" spans="1:24">
      <c r="A834" s="124"/>
      <c r="B834" s="124"/>
      <c r="C834" s="124"/>
      <c r="D834" s="124"/>
      <c r="E834" s="124"/>
      <c r="F834" s="125"/>
      <c r="G834" s="125"/>
      <c r="H834" s="125"/>
      <c r="I834" s="125"/>
      <c r="J834" s="125"/>
      <c r="K834" s="125"/>
      <c r="L834" s="125"/>
      <c r="M834" s="125"/>
      <c r="N834" s="125"/>
      <c r="O834" s="125"/>
      <c r="P834" s="125"/>
      <c r="Q834" s="125"/>
      <c r="R834" s="125"/>
      <c r="S834" s="125"/>
      <c r="T834" s="124"/>
      <c r="U834" s="124"/>
      <c r="V834" s="124"/>
      <c r="W834" s="124"/>
      <c r="X834" s="124"/>
    </row>
    <row r="835" spans="1:24">
      <c r="A835" s="124"/>
      <c r="B835" s="124"/>
      <c r="C835" s="124"/>
      <c r="D835" s="124"/>
      <c r="E835" s="124"/>
      <c r="F835" s="125"/>
      <c r="G835" s="125"/>
      <c r="H835" s="125"/>
      <c r="I835" s="125"/>
      <c r="J835" s="125"/>
      <c r="K835" s="125"/>
      <c r="L835" s="125"/>
      <c r="M835" s="125"/>
      <c r="N835" s="125"/>
      <c r="O835" s="125"/>
      <c r="P835" s="125"/>
      <c r="Q835" s="125"/>
      <c r="R835" s="125"/>
      <c r="S835" s="125"/>
      <c r="T835" s="124"/>
      <c r="U835" s="124"/>
      <c r="V835" s="124"/>
      <c r="W835" s="124"/>
      <c r="X835" s="124"/>
    </row>
    <row r="836" spans="1:24">
      <c r="A836" s="124"/>
      <c r="B836" s="124"/>
      <c r="C836" s="124"/>
      <c r="D836" s="124"/>
      <c r="E836" s="124"/>
      <c r="F836" s="125"/>
      <c r="G836" s="125"/>
      <c r="H836" s="125"/>
      <c r="I836" s="125"/>
      <c r="J836" s="125"/>
      <c r="K836" s="125"/>
      <c r="L836" s="125"/>
      <c r="M836" s="125"/>
      <c r="N836" s="125"/>
      <c r="O836" s="125"/>
      <c r="P836" s="125"/>
      <c r="Q836" s="125"/>
      <c r="R836" s="125"/>
      <c r="S836" s="125"/>
      <c r="T836" s="124"/>
      <c r="U836" s="124"/>
      <c r="V836" s="124"/>
      <c r="W836" s="124"/>
      <c r="X836" s="124"/>
    </row>
    <row r="837" spans="1:24">
      <c r="A837" s="124"/>
      <c r="B837" s="124"/>
      <c r="C837" s="124"/>
      <c r="D837" s="124"/>
      <c r="E837" s="124"/>
      <c r="F837" s="125"/>
      <c r="G837" s="125"/>
      <c r="H837" s="125"/>
      <c r="I837" s="125"/>
      <c r="J837" s="125"/>
      <c r="K837" s="125"/>
      <c r="L837" s="125"/>
      <c r="M837" s="125"/>
      <c r="N837" s="125"/>
      <c r="O837" s="125"/>
      <c r="P837" s="125"/>
      <c r="Q837" s="125"/>
      <c r="R837" s="125"/>
      <c r="S837" s="125"/>
      <c r="T837" s="124"/>
      <c r="U837" s="124"/>
      <c r="V837" s="124"/>
      <c r="W837" s="124"/>
      <c r="X837" s="124"/>
    </row>
    <row r="838" spans="1:24">
      <c r="A838" s="124"/>
      <c r="B838" s="124"/>
      <c r="C838" s="124"/>
      <c r="D838" s="124"/>
      <c r="E838" s="124"/>
      <c r="F838" s="125"/>
      <c r="G838" s="125"/>
      <c r="H838" s="125"/>
      <c r="I838" s="125"/>
      <c r="J838" s="125"/>
      <c r="K838" s="125"/>
      <c r="L838" s="125"/>
      <c r="M838" s="125"/>
      <c r="N838" s="125"/>
      <c r="O838" s="125"/>
      <c r="P838" s="125"/>
      <c r="Q838" s="125"/>
      <c r="R838" s="125"/>
      <c r="S838" s="125"/>
      <c r="T838" s="124"/>
      <c r="U838" s="124"/>
      <c r="V838" s="124"/>
      <c r="W838" s="124"/>
      <c r="X838" s="124"/>
    </row>
    <row r="839" spans="1:24">
      <c r="A839" s="124"/>
      <c r="B839" s="124"/>
      <c r="C839" s="124"/>
      <c r="D839" s="124"/>
      <c r="E839" s="124"/>
      <c r="F839" s="125"/>
      <c r="G839" s="125"/>
      <c r="H839" s="125"/>
      <c r="I839" s="125"/>
      <c r="J839" s="125"/>
      <c r="K839" s="125"/>
      <c r="L839" s="125"/>
      <c r="M839" s="125"/>
      <c r="N839" s="125"/>
      <c r="O839" s="125"/>
      <c r="P839" s="125"/>
      <c r="Q839" s="125"/>
      <c r="R839" s="125"/>
      <c r="S839" s="125"/>
      <c r="T839" s="124"/>
      <c r="U839" s="124"/>
      <c r="V839" s="124"/>
      <c r="W839" s="124"/>
      <c r="X839" s="124"/>
    </row>
    <row r="840" spans="1:24">
      <c r="A840" s="124"/>
      <c r="B840" s="124"/>
      <c r="C840" s="124"/>
      <c r="D840" s="124"/>
      <c r="E840" s="124"/>
      <c r="F840" s="125"/>
      <c r="G840" s="125"/>
      <c r="H840" s="125"/>
      <c r="I840" s="125"/>
      <c r="J840" s="125"/>
      <c r="K840" s="125"/>
      <c r="L840" s="125"/>
      <c r="M840" s="125"/>
      <c r="N840" s="125"/>
      <c r="O840" s="125"/>
      <c r="P840" s="125"/>
      <c r="Q840" s="125"/>
      <c r="R840" s="125"/>
      <c r="S840" s="125"/>
      <c r="T840" s="124"/>
      <c r="U840" s="124"/>
      <c r="V840" s="124"/>
      <c r="W840" s="124"/>
      <c r="X840" s="124"/>
    </row>
    <row r="841" spans="1:24">
      <c r="A841" s="124"/>
      <c r="B841" s="124"/>
      <c r="C841" s="124"/>
      <c r="D841" s="124"/>
      <c r="E841" s="124"/>
      <c r="F841" s="125"/>
      <c r="G841" s="125"/>
      <c r="H841" s="125"/>
      <c r="I841" s="125"/>
      <c r="J841" s="125"/>
      <c r="K841" s="125"/>
      <c r="L841" s="125"/>
      <c r="M841" s="125"/>
      <c r="N841" s="125"/>
      <c r="O841" s="125"/>
      <c r="P841" s="125"/>
      <c r="Q841" s="125"/>
      <c r="R841" s="125"/>
      <c r="S841" s="125"/>
      <c r="T841" s="124"/>
      <c r="U841" s="124"/>
      <c r="V841" s="124"/>
      <c r="W841" s="124"/>
      <c r="X841" s="124"/>
    </row>
    <row r="842" spans="1:24">
      <c r="A842" s="124"/>
      <c r="B842" s="124"/>
      <c r="C842" s="124"/>
      <c r="D842" s="124"/>
      <c r="E842" s="124"/>
      <c r="F842" s="125"/>
      <c r="G842" s="125"/>
      <c r="H842" s="125"/>
      <c r="I842" s="125"/>
      <c r="J842" s="125"/>
      <c r="K842" s="125"/>
      <c r="L842" s="125"/>
      <c r="M842" s="125"/>
      <c r="N842" s="125"/>
      <c r="O842" s="125"/>
      <c r="P842" s="125"/>
      <c r="Q842" s="125"/>
      <c r="R842" s="125"/>
      <c r="S842" s="125"/>
      <c r="T842" s="124"/>
      <c r="U842" s="124"/>
      <c r="V842" s="124"/>
      <c r="W842" s="124"/>
      <c r="X842" s="124"/>
    </row>
    <row r="843" spans="1:24">
      <c r="A843" s="124"/>
      <c r="B843" s="124"/>
      <c r="C843" s="124"/>
      <c r="D843" s="124"/>
      <c r="E843" s="124"/>
      <c r="F843" s="125"/>
      <c r="G843" s="125"/>
      <c r="H843" s="125"/>
      <c r="I843" s="125"/>
      <c r="J843" s="125"/>
      <c r="K843" s="125"/>
      <c r="L843" s="125"/>
      <c r="M843" s="125"/>
      <c r="N843" s="125"/>
      <c r="O843" s="125"/>
      <c r="P843" s="125"/>
      <c r="Q843" s="125"/>
      <c r="R843" s="125"/>
      <c r="S843" s="125"/>
      <c r="T843" s="124"/>
      <c r="U843" s="124"/>
      <c r="V843" s="124"/>
      <c r="W843" s="124"/>
      <c r="X843" s="124"/>
    </row>
    <row r="844" spans="1:24">
      <c r="A844" s="124"/>
      <c r="B844" s="124"/>
      <c r="C844" s="124"/>
      <c r="D844" s="124"/>
      <c r="E844" s="124"/>
      <c r="F844" s="125"/>
      <c r="G844" s="125"/>
      <c r="H844" s="125"/>
      <c r="I844" s="125"/>
      <c r="J844" s="125"/>
      <c r="K844" s="125"/>
      <c r="L844" s="125"/>
      <c r="M844" s="125"/>
      <c r="N844" s="125"/>
      <c r="O844" s="125"/>
      <c r="P844" s="125"/>
      <c r="Q844" s="125"/>
      <c r="R844" s="125"/>
      <c r="S844" s="125"/>
      <c r="T844" s="124"/>
      <c r="U844" s="124"/>
      <c r="V844" s="124"/>
      <c r="W844" s="124"/>
      <c r="X844" s="124"/>
    </row>
    <row r="845" spans="1:24">
      <c r="A845" s="124"/>
      <c r="B845" s="124"/>
      <c r="C845" s="124"/>
      <c r="D845" s="124"/>
      <c r="E845" s="124"/>
      <c r="F845" s="125"/>
      <c r="G845" s="125"/>
      <c r="H845" s="125"/>
      <c r="I845" s="125"/>
      <c r="J845" s="125"/>
      <c r="K845" s="125"/>
      <c r="L845" s="125"/>
      <c r="M845" s="125"/>
      <c r="N845" s="125"/>
      <c r="O845" s="125"/>
      <c r="P845" s="125"/>
      <c r="Q845" s="125"/>
      <c r="R845" s="125"/>
      <c r="S845" s="125"/>
      <c r="T845" s="124"/>
      <c r="U845" s="124"/>
      <c r="V845" s="124"/>
      <c r="W845" s="124"/>
      <c r="X845" s="124"/>
    </row>
    <row r="846" spans="1:24">
      <c r="A846" s="124"/>
      <c r="B846" s="124"/>
      <c r="C846" s="124"/>
      <c r="D846" s="124"/>
      <c r="E846" s="124"/>
      <c r="F846" s="125"/>
      <c r="G846" s="125"/>
      <c r="H846" s="125"/>
      <c r="I846" s="125"/>
      <c r="J846" s="125"/>
      <c r="K846" s="125"/>
      <c r="L846" s="125"/>
      <c r="M846" s="125"/>
      <c r="N846" s="125"/>
      <c r="O846" s="125"/>
      <c r="P846" s="125"/>
      <c r="Q846" s="125"/>
      <c r="R846" s="125"/>
      <c r="S846" s="125"/>
      <c r="T846" s="124"/>
      <c r="U846" s="124"/>
      <c r="V846" s="124"/>
      <c r="W846" s="124"/>
      <c r="X846" s="124"/>
    </row>
    <row r="847" spans="1:24">
      <c r="A847" s="124"/>
      <c r="B847" s="124"/>
      <c r="C847" s="124"/>
      <c r="D847" s="124"/>
      <c r="E847" s="124"/>
      <c r="F847" s="125"/>
      <c r="G847" s="125"/>
      <c r="H847" s="125"/>
      <c r="I847" s="125"/>
      <c r="J847" s="125"/>
      <c r="K847" s="125"/>
      <c r="L847" s="125"/>
      <c r="M847" s="125"/>
      <c r="N847" s="125"/>
      <c r="O847" s="125"/>
      <c r="P847" s="125"/>
      <c r="Q847" s="125"/>
      <c r="R847" s="125"/>
      <c r="S847" s="125"/>
      <c r="T847" s="124"/>
      <c r="U847" s="124"/>
      <c r="V847" s="124"/>
      <c r="W847" s="124"/>
      <c r="X847" s="124"/>
    </row>
    <row r="848" spans="1:24">
      <c r="A848" s="124"/>
      <c r="B848" s="124"/>
      <c r="C848" s="124"/>
      <c r="D848" s="124"/>
      <c r="E848" s="124"/>
      <c r="F848" s="125"/>
      <c r="G848" s="125"/>
      <c r="H848" s="125"/>
      <c r="I848" s="125"/>
      <c r="J848" s="125"/>
      <c r="K848" s="125"/>
      <c r="L848" s="125"/>
      <c r="M848" s="125"/>
      <c r="N848" s="125"/>
      <c r="O848" s="125"/>
      <c r="P848" s="125"/>
      <c r="Q848" s="125"/>
      <c r="R848" s="125"/>
      <c r="S848" s="125"/>
      <c r="T848" s="124"/>
      <c r="U848" s="124"/>
      <c r="V848" s="124"/>
      <c r="W848" s="124"/>
      <c r="X848" s="124"/>
    </row>
    <row r="849" spans="1:24">
      <c r="A849" s="124"/>
      <c r="B849" s="124"/>
      <c r="C849" s="124"/>
      <c r="D849" s="124"/>
      <c r="E849" s="124"/>
      <c r="F849" s="125"/>
      <c r="G849" s="125"/>
      <c r="H849" s="125"/>
      <c r="I849" s="125"/>
      <c r="J849" s="125"/>
      <c r="K849" s="125"/>
      <c r="L849" s="125"/>
      <c r="M849" s="125"/>
      <c r="N849" s="125"/>
      <c r="O849" s="125"/>
      <c r="P849" s="125"/>
      <c r="Q849" s="125"/>
      <c r="R849" s="125"/>
      <c r="S849" s="125"/>
      <c r="T849" s="124"/>
      <c r="U849" s="124"/>
      <c r="V849" s="124"/>
      <c r="W849" s="124"/>
      <c r="X849" s="124"/>
    </row>
    <row r="850" spans="1:24">
      <c r="A850" s="124"/>
      <c r="B850" s="124"/>
      <c r="C850" s="124"/>
      <c r="D850" s="124"/>
      <c r="E850" s="124"/>
      <c r="F850" s="125"/>
      <c r="G850" s="125"/>
      <c r="H850" s="125"/>
      <c r="I850" s="125"/>
      <c r="J850" s="125"/>
      <c r="K850" s="125"/>
      <c r="L850" s="125"/>
      <c r="M850" s="125"/>
      <c r="N850" s="125"/>
      <c r="O850" s="125"/>
      <c r="P850" s="125"/>
      <c r="Q850" s="125"/>
      <c r="R850" s="125"/>
      <c r="S850" s="125"/>
      <c r="T850" s="124"/>
      <c r="U850" s="124"/>
      <c r="V850" s="124"/>
      <c r="W850" s="124"/>
      <c r="X850" s="124"/>
    </row>
    <row r="851" spans="1:24">
      <c r="A851" s="124"/>
      <c r="B851" s="124"/>
      <c r="C851" s="124"/>
      <c r="D851" s="124"/>
      <c r="E851" s="124"/>
      <c r="F851" s="125"/>
      <c r="G851" s="125"/>
      <c r="H851" s="125"/>
      <c r="I851" s="125"/>
      <c r="J851" s="125"/>
      <c r="K851" s="125"/>
      <c r="L851" s="125"/>
      <c r="M851" s="125"/>
      <c r="N851" s="125"/>
      <c r="O851" s="125"/>
      <c r="P851" s="125"/>
      <c r="Q851" s="125"/>
      <c r="R851" s="125"/>
      <c r="S851" s="125"/>
      <c r="T851" s="124"/>
      <c r="U851" s="124"/>
      <c r="V851" s="124"/>
      <c r="W851" s="124"/>
      <c r="X851" s="124"/>
    </row>
    <row r="852" spans="1:24">
      <c r="A852" s="124"/>
      <c r="B852" s="124"/>
      <c r="C852" s="124"/>
      <c r="D852" s="124"/>
      <c r="E852" s="124"/>
      <c r="F852" s="125"/>
      <c r="G852" s="125"/>
      <c r="H852" s="125"/>
      <c r="I852" s="125"/>
      <c r="J852" s="125"/>
      <c r="K852" s="125"/>
      <c r="L852" s="125"/>
      <c r="M852" s="125"/>
      <c r="N852" s="125"/>
      <c r="O852" s="125"/>
      <c r="P852" s="125"/>
      <c r="Q852" s="125"/>
      <c r="R852" s="125"/>
      <c r="S852" s="125"/>
      <c r="T852" s="124"/>
      <c r="U852" s="124"/>
      <c r="V852" s="124"/>
      <c r="W852" s="124"/>
      <c r="X852" s="124"/>
    </row>
    <row r="853" spans="1:24">
      <c r="A853" s="124"/>
      <c r="B853" s="124"/>
      <c r="C853" s="124"/>
      <c r="D853" s="124"/>
      <c r="E853" s="124"/>
      <c r="F853" s="125"/>
      <c r="G853" s="125"/>
      <c r="H853" s="125"/>
      <c r="I853" s="125"/>
      <c r="J853" s="125"/>
      <c r="K853" s="125"/>
      <c r="L853" s="125"/>
      <c r="M853" s="125"/>
      <c r="N853" s="125"/>
      <c r="O853" s="125"/>
      <c r="P853" s="125"/>
      <c r="Q853" s="125"/>
      <c r="R853" s="125"/>
      <c r="S853" s="125"/>
      <c r="T853" s="124"/>
      <c r="U853" s="124"/>
      <c r="V853" s="124"/>
      <c r="W853" s="124"/>
      <c r="X853" s="124"/>
    </row>
    <row r="854" spans="1:24">
      <c r="A854" s="124"/>
      <c r="B854" s="124"/>
      <c r="C854" s="124"/>
      <c r="D854" s="124"/>
      <c r="E854" s="124"/>
      <c r="F854" s="125"/>
      <c r="G854" s="125"/>
      <c r="H854" s="125"/>
      <c r="I854" s="125"/>
      <c r="J854" s="125"/>
      <c r="K854" s="125"/>
      <c r="L854" s="125"/>
      <c r="M854" s="125"/>
      <c r="N854" s="125"/>
      <c r="O854" s="125"/>
      <c r="P854" s="125"/>
      <c r="Q854" s="125"/>
      <c r="R854" s="125"/>
      <c r="S854" s="125"/>
      <c r="T854" s="124"/>
      <c r="U854" s="124"/>
      <c r="V854" s="124"/>
      <c r="W854" s="124"/>
      <c r="X854" s="124"/>
    </row>
    <row r="855" spans="1:24">
      <c r="A855" s="124"/>
      <c r="B855" s="124"/>
      <c r="C855" s="124"/>
      <c r="D855" s="124"/>
      <c r="E855" s="124"/>
      <c r="F855" s="125"/>
      <c r="G855" s="125"/>
      <c r="H855" s="125"/>
      <c r="I855" s="125"/>
      <c r="J855" s="125"/>
      <c r="K855" s="125"/>
      <c r="L855" s="125"/>
      <c r="M855" s="125"/>
      <c r="N855" s="125"/>
      <c r="O855" s="125"/>
      <c r="P855" s="125"/>
      <c r="Q855" s="125"/>
      <c r="R855" s="125"/>
      <c r="S855" s="125"/>
      <c r="T855" s="124"/>
      <c r="U855" s="124"/>
      <c r="V855" s="124"/>
      <c r="W855" s="124"/>
      <c r="X855" s="124"/>
    </row>
    <row r="856" spans="1:24">
      <c r="A856" s="124"/>
      <c r="B856" s="124"/>
      <c r="C856" s="124"/>
      <c r="D856" s="124"/>
      <c r="E856" s="124"/>
      <c r="F856" s="125"/>
      <c r="G856" s="125"/>
      <c r="H856" s="125"/>
      <c r="I856" s="125"/>
      <c r="J856" s="125"/>
      <c r="K856" s="125"/>
      <c r="L856" s="125"/>
      <c r="M856" s="125"/>
      <c r="N856" s="125"/>
      <c r="O856" s="125"/>
      <c r="P856" s="125"/>
      <c r="Q856" s="125"/>
      <c r="R856" s="125"/>
      <c r="S856" s="125"/>
      <c r="T856" s="124"/>
      <c r="U856" s="124"/>
      <c r="V856" s="124"/>
      <c r="W856" s="124"/>
      <c r="X856" s="124"/>
    </row>
    <row r="857" spans="1:24">
      <c r="A857" s="124"/>
      <c r="B857" s="124"/>
      <c r="C857" s="124"/>
      <c r="D857" s="124"/>
      <c r="E857" s="124"/>
      <c r="F857" s="125"/>
      <c r="G857" s="125"/>
      <c r="H857" s="125"/>
      <c r="I857" s="125"/>
      <c r="J857" s="125"/>
      <c r="K857" s="125"/>
      <c r="L857" s="125"/>
      <c r="M857" s="125"/>
      <c r="N857" s="125"/>
      <c r="O857" s="125"/>
      <c r="P857" s="125"/>
      <c r="Q857" s="125"/>
      <c r="R857" s="125"/>
      <c r="S857" s="125"/>
      <c r="T857" s="124"/>
      <c r="U857" s="124"/>
      <c r="V857" s="124"/>
      <c r="W857" s="124"/>
      <c r="X857" s="124"/>
    </row>
    <row r="858" spans="1:24">
      <c r="A858" s="124"/>
      <c r="B858" s="124"/>
      <c r="C858" s="124"/>
      <c r="D858" s="124"/>
      <c r="E858" s="124"/>
      <c r="F858" s="125"/>
      <c r="G858" s="125"/>
      <c r="H858" s="125"/>
      <c r="I858" s="125"/>
      <c r="J858" s="125"/>
      <c r="K858" s="125"/>
      <c r="L858" s="125"/>
      <c r="M858" s="125"/>
      <c r="N858" s="125"/>
      <c r="O858" s="125"/>
      <c r="P858" s="125"/>
      <c r="Q858" s="125"/>
      <c r="R858" s="125"/>
      <c r="S858" s="125"/>
      <c r="T858" s="124"/>
      <c r="U858" s="124"/>
      <c r="V858" s="124"/>
      <c r="W858" s="124"/>
      <c r="X858" s="124"/>
    </row>
    <row r="859" spans="1:24">
      <c r="A859" s="124"/>
      <c r="B859" s="124"/>
      <c r="C859" s="124"/>
      <c r="D859" s="124"/>
      <c r="E859" s="124"/>
      <c r="F859" s="125"/>
      <c r="G859" s="125"/>
      <c r="H859" s="125"/>
      <c r="I859" s="125"/>
      <c r="J859" s="125"/>
      <c r="K859" s="125"/>
      <c r="L859" s="125"/>
      <c r="M859" s="125"/>
      <c r="N859" s="125"/>
      <c r="O859" s="125"/>
      <c r="P859" s="125"/>
      <c r="Q859" s="125"/>
      <c r="R859" s="125"/>
      <c r="S859" s="125"/>
      <c r="T859" s="124"/>
      <c r="U859" s="124"/>
      <c r="V859" s="124"/>
      <c r="W859" s="124"/>
      <c r="X859" s="124"/>
    </row>
    <row r="860" spans="1:24">
      <c r="A860" s="124"/>
      <c r="B860" s="124"/>
      <c r="C860" s="124"/>
      <c r="D860" s="124"/>
      <c r="E860" s="124"/>
      <c r="F860" s="125"/>
      <c r="G860" s="125"/>
      <c r="H860" s="125"/>
      <c r="I860" s="125"/>
      <c r="J860" s="125"/>
      <c r="K860" s="125"/>
      <c r="L860" s="125"/>
      <c r="M860" s="125"/>
      <c r="N860" s="125"/>
      <c r="O860" s="125"/>
      <c r="P860" s="125"/>
      <c r="Q860" s="125"/>
      <c r="R860" s="125"/>
      <c r="S860" s="125"/>
      <c r="T860" s="124"/>
      <c r="U860" s="124"/>
      <c r="V860" s="124"/>
      <c r="W860" s="124"/>
      <c r="X860" s="124"/>
    </row>
    <row r="861" spans="1:24">
      <c r="A861" s="124"/>
      <c r="B861" s="124"/>
      <c r="C861" s="124"/>
      <c r="D861" s="124"/>
      <c r="E861" s="124"/>
      <c r="F861" s="125"/>
      <c r="G861" s="125"/>
      <c r="H861" s="125"/>
      <c r="I861" s="125"/>
      <c r="J861" s="125"/>
      <c r="K861" s="125"/>
      <c r="L861" s="125"/>
      <c r="M861" s="125"/>
      <c r="N861" s="125"/>
      <c r="O861" s="125"/>
      <c r="P861" s="125"/>
      <c r="Q861" s="125"/>
      <c r="R861" s="125"/>
      <c r="S861" s="125"/>
      <c r="T861" s="124"/>
      <c r="U861" s="124"/>
      <c r="V861" s="124"/>
      <c r="W861" s="124"/>
      <c r="X861" s="124"/>
    </row>
    <row r="862" spans="1:24">
      <c r="A862" s="124"/>
      <c r="B862" s="124"/>
      <c r="C862" s="124"/>
      <c r="D862" s="124"/>
      <c r="E862" s="124"/>
      <c r="F862" s="125"/>
      <c r="G862" s="125"/>
      <c r="H862" s="125"/>
      <c r="I862" s="125"/>
      <c r="J862" s="125"/>
      <c r="K862" s="125"/>
      <c r="L862" s="125"/>
      <c r="M862" s="125"/>
      <c r="N862" s="125"/>
      <c r="O862" s="125"/>
      <c r="P862" s="125"/>
      <c r="Q862" s="125"/>
      <c r="R862" s="125"/>
      <c r="S862" s="125"/>
      <c r="T862" s="124"/>
      <c r="U862" s="124"/>
      <c r="V862" s="124"/>
      <c r="W862" s="124"/>
      <c r="X862" s="124"/>
    </row>
    <row r="863" spans="1:24">
      <c r="A863" s="124"/>
      <c r="B863" s="124"/>
      <c r="C863" s="124"/>
      <c r="D863" s="124"/>
      <c r="E863" s="124"/>
      <c r="F863" s="125"/>
      <c r="G863" s="125"/>
      <c r="H863" s="125"/>
      <c r="I863" s="125"/>
      <c r="J863" s="125"/>
      <c r="K863" s="125"/>
      <c r="L863" s="125"/>
      <c r="M863" s="125"/>
      <c r="N863" s="125"/>
      <c r="O863" s="125"/>
      <c r="P863" s="125"/>
      <c r="Q863" s="125"/>
      <c r="R863" s="125"/>
      <c r="S863" s="125"/>
      <c r="T863" s="124"/>
      <c r="U863" s="124"/>
      <c r="V863" s="124"/>
      <c r="W863" s="124"/>
      <c r="X863" s="124"/>
    </row>
    <row r="864" spans="1:24">
      <c r="A864" s="124"/>
      <c r="B864" s="124"/>
      <c r="C864" s="124"/>
      <c r="D864" s="124"/>
      <c r="E864" s="124"/>
      <c r="F864" s="125"/>
      <c r="G864" s="125"/>
      <c r="H864" s="125"/>
      <c r="I864" s="125"/>
      <c r="J864" s="125"/>
      <c r="K864" s="125"/>
      <c r="L864" s="125"/>
      <c r="M864" s="125"/>
      <c r="N864" s="125"/>
      <c r="O864" s="125"/>
      <c r="P864" s="125"/>
      <c r="Q864" s="125"/>
      <c r="R864" s="125"/>
      <c r="S864" s="125"/>
      <c r="T864" s="124"/>
      <c r="U864" s="124"/>
      <c r="V864" s="124"/>
      <c r="W864" s="124"/>
      <c r="X864" s="124"/>
    </row>
    <row r="865" spans="1:24">
      <c r="A865" s="124"/>
      <c r="B865" s="124"/>
      <c r="C865" s="124"/>
      <c r="D865" s="124"/>
      <c r="E865" s="124"/>
      <c r="F865" s="125"/>
      <c r="G865" s="125"/>
      <c r="H865" s="125"/>
      <c r="I865" s="125"/>
      <c r="J865" s="125"/>
      <c r="K865" s="125"/>
      <c r="L865" s="125"/>
      <c r="M865" s="125"/>
      <c r="N865" s="125"/>
      <c r="O865" s="125"/>
      <c r="P865" s="125"/>
      <c r="Q865" s="125"/>
      <c r="R865" s="125"/>
      <c r="S865" s="125"/>
      <c r="T865" s="124"/>
      <c r="U865" s="124"/>
      <c r="V865" s="124"/>
      <c r="W865" s="124"/>
      <c r="X865" s="124"/>
    </row>
    <row r="866" spans="1:24">
      <c r="A866" s="124"/>
      <c r="B866" s="124"/>
      <c r="C866" s="124"/>
      <c r="D866" s="124"/>
      <c r="E866" s="124"/>
      <c r="F866" s="125"/>
      <c r="G866" s="125"/>
      <c r="H866" s="125"/>
      <c r="I866" s="125"/>
      <c r="J866" s="125"/>
      <c r="K866" s="125"/>
      <c r="L866" s="125"/>
      <c r="M866" s="125"/>
      <c r="N866" s="125"/>
      <c r="O866" s="125"/>
      <c r="P866" s="125"/>
      <c r="Q866" s="125"/>
      <c r="R866" s="125"/>
      <c r="S866" s="125"/>
      <c r="T866" s="124"/>
      <c r="U866" s="124"/>
      <c r="V866" s="124"/>
      <c r="W866" s="124"/>
      <c r="X866" s="124"/>
    </row>
    <row r="867" spans="1:24">
      <c r="A867" s="124"/>
      <c r="B867" s="124"/>
      <c r="C867" s="124"/>
      <c r="D867" s="124"/>
      <c r="E867" s="124"/>
      <c r="F867" s="125"/>
      <c r="G867" s="125"/>
      <c r="H867" s="125"/>
      <c r="I867" s="125"/>
      <c r="J867" s="125"/>
      <c r="K867" s="125"/>
      <c r="L867" s="125"/>
      <c r="M867" s="125"/>
      <c r="N867" s="125"/>
      <c r="O867" s="125"/>
      <c r="P867" s="125"/>
      <c r="Q867" s="125"/>
      <c r="R867" s="125"/>
      <c r="S867" s="125"/>
      <c r="T867" s="124"/>
      <c r="U867" s="124"/>
      <c r="V867" s="124"/>
      <c r="W867" s="124"/>
      <c r="X867" s="124"/>
    </row>
    <row r="868" spans="1:24">
      <c r="A868" s="124"/>
      <c r="B868" s="124"/>
      <c r="C868" s="124"/>
      <c r="D868" s="124"/>
      <c r="E868" s="124"/>
      <c r="F868" s="125"/>
      <c r="G868" s="125"/>
      <c r="H868" s="125"/>
      <c r="I868" s="125"/>
      <c r="J868" s="125"/>
      <c r="K868" s="125"/>
      <c r="L868" s="125"/>
      <c r="M868" s="125"/>
      <c r="N868" s="125"/>
      <c r="O868" s="125"/>
      <c r="P868" s="125"/>
      <c r="Q868" s="125"/>
      <c r="R868" s="125"/>
      <c r="S868" s="125"/>
      <c r="T868" s="124"/>
      <c r="U868" s="124"/>
      <c r="V868" s="124"/>
      <c r="W868" s="124"/>
      <c r="X868" s="124"/>
    </row>
    <row r="869" spans="1:24">
      <c r="A869" s="124"/>
      <c r="B869" s="124"/>
      <c r="C869" s="124"/>
      <c r="D869" s="124"/>
      <c r="E869" s="124"/>
      <c r="F869" s="125"/>
      <c r="G869" s="125"/>
      <c r="H869" s="125"/>
      <c r="I869" s="125"/>
      <c r="J869" s="125"/>
      <c r="K869" s="125"/>
      <c r="L869" s="125"/>
      <c r="M869" s="125"/>
      <c r="N869" s="125"/>
      <c r="O869" s="125"/>
      <c r="P869" s="125"/>
      <c r="Q869" s="125"/>
      <c r="R869" s="125"/>
      <c r="S869" s="125"/>
      <c r="T869" s="124"/>
      <c r="U869" s="124"/>
      <c r="V869" s="124"/>
      <c r="W869" s="124"/>
      <c r="X869" s="124"/>
    </row>
    <row r="870" spans="1:24">
      <c r="A870" s="124"/>
      <c r="B870" s="124"/>
      <c r="C870" s="124"/>
      <c r="D870" s="124"/>
      <c r="E870" s="124"/>
      <c r="F870" s="125"/>
      <c r="G870" s="125"/>
      <c r="H870" s="125"/>
      <c r="I870" s="125"/>
      <c r="J870" s="125"/>
      <c r="K870" s="125"/>
      <c r="L870" s="125"/>
      <c r="M870" s="125"/>
      <c r="N870" s="125"/>
      <c r="O870" s="125"/>
      <c r="P870" s="125"/>
      <c r="Q870" s="125"/>
      <c r="R870" s="125"/>
      <c r="S870" s="125"/>
      <c r="T870" s="124"/>
      <c r="U870" s="124"/>
      <c r="V870" s="124"/>
      <c r="W870" s="124"/>
      <c r="X870" s="124"/>
    </row>
    <row r="871" spans="1:24">
      <c r="A871" s="124"/>
      <c r="B871" s="124"/>
      <c r="C871" s="124"/>
      <c r="D871" s="124"/>
      <c r="E871" s="124"/>
      <c r="F871" s="125"/>
      <c r="G871" s="125"/>
      <c r="H871" s="125"/>
      <c r="I871" s="125"/>
      <c r="J871" s="125"/>
      <c r="K871" s="125"/>
      <c r="L871" s="125"/>
      <c r="M871" s="125"/>
      <c r="N871" s="125"/>
      <c r="O871" s="125"/>
      <c r="P871" s="125"/>
      <c r="Q871" s="125"/>
      <c r="R871" s="125"/>
      <c r="S871" s="125"/>
      <c r="T871" s="124"/>
      <c r="U871" s="124"/>
      <c r="V871" s="124"/>
      <c r="W871" s="124"/>
      <c r="X871" s="124"/>
    </row>
    <row r="872" spans="1:24">
      <c r="A872" s="124"/>
      <c r="B872" s="124"/>
      <c r="C872" s="124"/>
      <c r="D872" s="124"/>
      <c r="E872" s="124"/>
      <c r="F872" s="125"/>
      <c r="G872" s="125"/>
      <c r="H872" s="125"/>
      <c r="I872" s="125"/>
      <c r="J872" s="125"/>
      <c r="K872" s="125"/>
      <c r="L872" s="125"/>
      <c r="M872" s="125"/>
      <c r="N872" s="125"/>
      <c r="O872" s="125"/>
      <c r="P872" s="125"/>
      <c r="Q872" s="125"/>
      <c r="R872" s="125"/>
      <c r="S872" s="125"/>
      <c r="T872" s="124"/>
      <c r="U872" s="124"/>
      <c r="V872" s="124"/>
      <c r="W872" s="124"/>
      <c r="X872" s="124"/>
    </row>
    <row r="873" spans="1:24">
      <c r="A873" s="124"/>
      <c r="B873" s="124"/>
      <c r="C873" s="124"/>
      <c r="D873" s="124"/>
      <c r="E873" s="124"/>
      <c r="F873" s="125"/>
      <c r="G873" s="125"/>
      <c r="H873" s="125"/>
      <c r="I873" s="125"/>
      <c r="J873" s="125"/>
      <c r="K873" s="125"/>
      <c r="L873" s="125"/>
      <c r="M873" s="125"/>
      <c r="N873" s="125"/>
      <c r="O873" s="125"/>
      <c r="P873" s="125"/>
      <c r="Q873" s="125"/>
      <c r="R873" s="125"/>
      <c r="S873" s="125"/>
      <c r="T873" s="124"/>
      <c r="U873" s="124"/>
      <c r="V873" s="124"/>
      <c r="W873" s="124"/>
      <c r="X873" s="124"/>
    </row>
    <row r="874" spans="1:24">
      <c r="A874" s="124"/>
      <c r="B874" s="124"/>
      <c r="C874" s="124"/>
      <c r="D874" s="124"/>
      <c r="E874" s="124"/>
      <c r="F874" s="125"/>
      <c r="G874" s="125"/>
      <c r="H874" s="125"/>
      <c r="I874" s="125"/>
      <c r="J874" s="125"/>
      <c r="K874" s="125"/>
      <c r="L874" s="125"/>
      <c r="M874" s="125"/>
      <c r="N874" s="125"/>
      <c r="O874" s="125"/>
      <c r="P874" s="125"/>
      <c r="Q874" s="125"/>
      <c r="R874" s="125"/>
      <c r="S874" s="125"/>
      <c r="T874" s="124"/>
      <c r="U874" s="124"/>
      <c r="V874" s="124"/>
      <c r="W874" s="124"/>
      <c r="X874" s="124"/>
    </row>
    <row r="875" spans="1:24">
      <c r="A875" s="124"/>
      <c r="B875" s="124"/>
      <c r="C875" s="124"/>
      <c r="D875" s="124"/>
      <c r="E875" s="124"/>
      <c r="F875" s="125"/>
      <c r="G875" s="125"/>
      <c r="H875" s="125"/>
      <c r="I875" s="125"/>
      <c r="J875" s="125"/>
      <c r="K875" s="125"/>
      <c r="L875" s="125"/>
      <c r="M875" s="125"/>
      <c r="N875" s="125"/>
      <c r="O875" s="125"/>
      <c r="P875" s="125"/>
      <c r="Q875" s="125"/>
      <c r="R875" s="125"/>
      <c r="S875" s="125"/>
      <c r="T875" s="124"/>
      <c r="U875" s="124"/>
      <c r="V875" s="124"/>
      <c r="W875" s="124"/>
      <c r="X875" s="124"/>
    </row>
    <row r="876" spans="1:24">
      <c r="A876" s="124"/>
      <c r="B876" s="124"/>
      <c r="C876" s="124"/>
      <c r="D876" s="124"/>
      <c r="E876" s="124"/>
      <c r="F876" s="125"/>
      <c r="G876" s="125"/>
      <c r="H876" s="125"/>
      <c r="I876" s="125"/>
      <c r="J876" s="125"/>
      <c r="K876" s="125"/>
      <c r="L876" s="125"/>
      <c r="M876" s="125"/>
      <c r="N876" s="125"/>
      <c r="O876" s="125"/>
      <c r="P876" s="125"/>
      <c r="Q876" s="125"/>
      <c r="R876" s="125"/>
      <c r="S876" s="125"/>
      <c r="T876" s="124"/>
      <c r="U876" s="124"/>
      <c r="V876" s="124"/>
      <c r="W876" s="124"/>
      <c r="X876" s="124"/>
    </row>
    <row r="877" spans="1:24">
      <c r="A877" s="124"/>
      <c r="B877" s="124"/>
      <c r="C877" s="124"/>
      <c r="D877" s="124"/>
      <c r="E877" s="124"/>
      <c r="F877" s="125"/>
      <c r="G877" s="125"/>
      <c r="H877" s="125"/>
      <c r="I877" s="125"/>
      <c r="J877" s="125"/>
      <c r="K877" s="125"/>
      <c r="L877" s="125"/>
      <c r="M877" s="125"/>
      <c r="N877" s="125"/>
      <c r="O877" s="125"/>
      <c r="P877" s="125"/>
      <c r="Q877" s="125"/>
      <c r="R877" s="125"/>
      <c r="S877" s="125"/>
      <c r="T877" s="124"/>
      <c r="U877" s="124"/>
      <c r="V877" s="124"/>
      <c r="W877" s="124"/>
      <c r="X877" s="124"/>
    </row>
    <row r="878" spans="1:24">
      <c r="A878" s="124"/>
      <c r="B878" s="124"/>
      <c r="C878" s="124"/>
      <c r="D878" s="124"/>
      <c r="E878" s="124"/>
      <c r="F878" s="125"/>
      <c r="G878" s="125"/>
      <c r="H878" s="125"/>
      <c r="I878" s="125"/>
      <c r="J878" s="125"/>
      <c r="K878" s="125"/>
      <c r="L878" s="125"/>
      <c r="M878" s="125"/>
      <c r="N878" s="125"/>
      <c r="O878" s="125"/>
      <c r="P878" s="125"/>
      <c r="Q878" s="125"/>
      <c r="R878" s="125"/>
      <c r="S878" s="125"/>
      <c r="T878" s="124"/>
      <c r="U878" s="124"/>
      <c r="V878" s="124"/>
      <c r="W878" s="124"/>
      <c r="X878" s="124"/>
    </row>
    <row r="879" spans="1:24">
      <c r="A879" s="124"/>
      <c r="B879" s="124"/>
      <c r="C879" s="124"/>
      <c r="D879" s="124"/>
      <c r="E879" s="124"/>
      <c r="F879" s="125"/>
      <c r="G879" s="125"/>
      <c r="H879" s="125"/>
      <c r="I879" s="125"/>
      <c r="J879" s="125"/>
      <c r="K879" s="125"/>
      <c r="L879" s="125"/>
      <c r="M879" s="125"/>
      <c r="N879" s="125"/>
      <c r="O879" s="125"/>
      <c r="P879" s="125"/>
      <c r="Q879" s="125"/>
      <c r="R879" s="125"/>
      <c r="S879" s="125"/>
      <c r="T879" s="124"/>
      <c r="U879" s="124"/>
      <c r="V879" s="124"/>
      <c r="W879" s="124"/>
      <c r="X879" s="124"/>
    </row>
    <row r="880" spans="1:24">
      <c r="A880" s="124"/>
      <c r="B880" s="124"/>
      <c r="C880" s="124"/>
      <c r="D880" s="124"/>
      <c r="E880" s="124"/>
      <c r="F880" s="125"/>
      <c r="G880" s="125"/>
      <c r="H880" s="125"/>
      <c r="I880" s="125"/>
      <c r="J880" s="125"/>
      <c r="K880" s="125"/>
      <c r="L880" s="125"/>
      <c r="M880" s="125"/>
      <c r="N880" s="125"/>
      <c r="O880" s="125"/>
      <c r="P880" s="125"/>
      <c r="Q880" s="125"/>
      <c r="R880" s="125"/>
      <c r="S880" s="125"/>
      <c r="T880" s="124"/>
      <c r="U880" s="124"/>
      <c r="V880" s="124"/>
      <c r="W880" s="124"/>
      <c r="X880" s="124"/>
    </row>
    <row r="881" spans="1:24">
      <c r="A881" s="124"/>
      <c r="B881" s="124"/>
      <c r="C881" s="124"/>
      <c r="D881" s="124"/>
      <c r="E881" s="124"/>
      <c r="F881" s="125"/>
      <c r="G881" s="125"/>
      <c r="H881" s="125"/>
      <c r="I881" s="125"/>
      <c r="J881" s="125"/>
      <c r="K881" s="125"/>
      <c r="L881" s="125"/>
      <c r="M881" s="125"/>
      <c r="N881" s="125"/>
      <c r="O881" s="125"/>
      <c r="P881" s="125"/>
      <c r="Q881" s="125"/>
      <c r="R881" s="125"/>
      <c r="S881" s="125"/>
      <c r="T881" s="124"/>
      <c r="U881" s="124"/>
      <c r="V881" s="124"/>
      <c r="W881" s="124"/>
      <c r="X881" s="124"/>
    </row>
    <row r="882" spans="1:24">
      <c r="A882" s="124"/>
      <c r="B882" s="124"/>
      <c r="C882" s="124"/>
      <c r="D882" s="124"/>
      <c r="E882" s="124"/>
      <c r="F882" s="125"/>
      <c r="G882" s="125"/>
      <c r="H882" s="125"/>
      <c r="I882" s="125"/>
      <c r="J882" s="125"/>
      <c r="K882" s="125"/>
      <c r="L882" s="125"/>
      <c r="M882" s="125"/>
      <c r="N882" s="125"/>
      <c r="O882" s="125"/>
      <c r="P882" s="125"/>
      <c r="Q882" s="125"/>
      <c r="R882" s="125"/>
      <c r="S882" s="125"/>
      <c r="T882" s="124"/>
      <c r="U882" s="124"/>
      <c r="V882" s="124"/>
      <c r="W882" s="124"/>
      <c r="X882" s="124"/>
    </row>
    <row r="883" spans="1:24">
      <c r="A883" s="124"/>
      <c r="B883" s="124"/>
      <c r="C883" s="124"/>
      <c r="D883" s="124"/>
      <c r="E883" s="124"/>
      <c r="F883" s="125"/>
      <c r="G883" s="125"/>
      <c r="H883" s="125"/>
      <c r="I883" s="125"/>
      <c r="J883" s="125"/>
      <c r="K883" s="125"/>
      <c r="L883" s="125"/>
      <c r="M883" s="125"/>
      <c r="N883" s="125"/>
      <c r="O883" s="125"/>
      <c r="P883" s="125"/>
      <c r="Q883" s="125"/>
      <c r="R883" s="125"/>
      <c r="S883" s="125"/>
      <c r="T883" s="124"/>
      <c r="U883" s="124"/>
      <c r="V883" s="124"/>
      <c r="W883" s="124"/>
      <c r="X883" s="124"/>
    </row>
    <row r="884" spans="1:24">
      <c r="A884" s="124"/>
      <c r="B884" s="124"/>
      <c r="C884" s="124"/>
      <c r="D884" s="124"/>
      <c r="E884" s="124"/>
      <c r="F884" s="125"/>
      <c r="G884" s="125"/>
      <c r="H884" s="125"/>
      <c r="I884" s="125"/>
      <c r="J884" s="125"/>
      <c r="K884" s="125"/>
      <c r="L884" s="125"/>
      <c r="M884" s="125"/>
      <c r="N884" s="125"/>
      <c r="O884" s="125"/>
      <c r="P884" s="125"/>
      <c r="Q884" s="125"/>
      <c r="R884" s="125"/>
      <c r="S884" s="125"/>
      <c r="T884" s="124"/>
      <c r="U884" s="124"/>
      <c r="V884" s="124"/>
      <c r="W884" s="124"/>
      <c r="X884" s="124"/>
    </row>
    <row r="885" spans="1:24">
      <c r="A885" s="124"/>
      <c r="B885" s="124"/>
      <c r="C885" s="124"/>
      <c r="D885" s="124"/>
      <c r="E885" s="124"/>
      <c r="F885" s="125"/>
      <c r="G885" s="125"/>
      <c r="H885" s="125"/>
      <c r="I885" s="125"/>
      <c r="J885" s="125"/>
      <c r="K885" s="125"/>
      <c r="L885" s="125"/>
      <c r="M885" s="125"/>
      <c r="N885" s="125"/>
      <c r="O885" s="125"/>
      <c r="P885" s="125"/>
      <c r="Q885" s="125"/>
      <c r="R885" s="125"/>
      <c r="S885" s="125"/>
      <c r="T885" s="124"/>
      <c r="U885" s="124"/>
      <c r="V885" s="124"/>
      <c r="W885" s="124"/>
      <c r="X885" s="124"/>
    </row>
    <row r="886" spans="1:24">
      <c r="A886" s="124"/>
      <c r="B886" s="124"/>
      <c r="C886" s="124"/>
      <c r="D886" s="124"/>
      <c r="E886" s="124"/>
      <c r="F886" s="125"/>
      <c r="G886" s="125"/>
      <c r="H886" s="125"/>
      <c r="I886" s="125"/>
      <c r="J886" s="125"/>
      <c r="K886" s="125"/>
      <c r="L886" s="125"/>
      <c r="M886" s="125"/>
      <c r="N886" s="125"/>
      <c r="O886" s="125"/>
      <c r="P886" s="125"/>
      <c r="Q886" s="125"/>
      <c r="R886" s="125"/>
      <c r="S886" s="125"/>
      <c r="T886" s="124"/>
      <c r="U886" s="124"/>
      <c r="V886" s="124"/>
      <c r="W886" s="124"/>
      <c r="X886" s="124"/>
    </row>
    <row r="887" spans="1:24">
      <c r="A887" s="124"/>
      <c r="B887" s="124"/>
      <c r="C887" s="124"/>
      <c r="D887" s="124"/>
      <c r="E887" s="124"/>
      <c r="F887" s="125"/>
      <c r="G887" s="125"/>
      <c r="H887" s="125"/>
      <c r="I887" s="125"/>
      <c r="J887" s="125"/>
      <c r="K887" s="125"/>
      <c r="L887" s="125"/>
      <c r="M887" s="125"/>
      <c r="N887" s="125"/>
      <c r="O887" s="125"/>
      <c r="P887" s="125"/>
      <c r="Q887" s="125"/>
      <c r="R887" s="125"/>
      <c r="S887" s="125"/>
      <c r="T887" s="124"/>
      <c r="U887" s="124"/>
      <c r="V887" s="124"/>
      <c r="W887" s="124"/>
      <c r="X887" s="124"/>
    </row>
    <row r="888" spans="1:24">
      <c r="A888" s="124"/>
      <c r="B888" s="124"/>
      <c r="C888" s="124"/>
      <c r="D888" s="124"/>
      <c r="E888" s="124"/>
      <c r="F888" s="125"/>
      <c r="G888" s="125"/>
      <c r="H888" s="125"/>
      <c r="I888" s="125"/>
      <c r="J888" s="125"/>
      <c r="K888" s="125"/>
      <c r="L888" s="125"/>
      <c r="M888" s="125"/>
      <c r="N888" s="125"/>
      <c r="O888" s="125"/>
      <c r="P888" s="125"/>
      <c r="Q888" s="125"/>
      <c r="R888" s="125"/>
      <c r="S888" s="125"/>
      <c r="T888" s="124"/>
      <c r="U888" s="124"/>
      <c r="V888" s="124"/>
      <c r="W888" s="124"/>
      <c r="X888" s="124"/>
    </row>
    <row r="889" spans="1:24">
      <c r="A889" s="124"/>
      <c r="B889" s="124"/>
      <c r="C889" s="124"/>
      <c r="D889" s="124"/>
      <c r="E889" s="124"/>
      <c r="F889" s="125"/>
      <c r="G889" s="125"/>
      <c r="H889" s="125"/>
      <c r="I889" s="125"/>
      <c r="J889" s="125"/>
      <c r="K889" s="125"/>
      <c r="L889" s="125"/>
      <c r="M889" s="125"/>
      <c r="N889" s="125"/>
      <c r="O889" s="125"/>
      <c r="P889" s="125"/>
      <c r="Q889" s="125"/>
      <c r="R889" s="125"/>
      <c r="S889" s="125"/>
      <c r="T889" s="124"/>
      <c r="U889" s="124"/>
      <c r="V889" s="124"/>
      <c r="W889" s="124"/>
      <c r="X889" s="124"/>
    </row>
    <row r="890" spans="1:24">
      <c r="A890" s="124"/>
      <c r="B890" s="124"/>
      <c r="C890" s="124"/>
      <c r="D890" s="124"/>
      <c r="E890" s="124"/>
      <c r="F890" s="125"/>
      <c r="G890" s="125"/>
      <c r="H890" s="125"/>
      <c r="I890" s="125"/>
      <c r="J890" s="125"/>
      <c r="K890" s="125"/>
      <c r="L890" s="125"/>
      <c r="M890" s="125"/>
      <c r="N890" s="125"/>
      <c r="O890" s="125"/>
      <c r="P890" s="125"/>
      <c r="Q890" s="125"/>
      <c r="R890" s="125"/>
      <c r="S890" s="125"/>
      <c r="T890" s="124"/>
      <c r="U890" s="124"/>
      <c r="V890" s="124"/>
      <c r="W890" s="124"/>
      <c r="X890" s="124"/>
    </row>
    <row r="891" spans="1:24">
      <c r="A891" s="124"/>
      <c r="B891" s="124"/>
      <c r="C891" s="124"/>
      <c r="D891" s="124"/>
      <c r="E891" s="124"/>
      <c r="F891" s="125"/>
      <c r="G891" s="125"/>
      <c r="H891" s="125"/>
      <c r="I891" s="125"/>
      <c r="J891" s="125"/>
      <c r="K891" s="125"/>
      <c r="L891" s="125"/>
      <c r="M891" s="125"/>
      <c r="N891" s="125"/>
      <c r="O891" s="125"/>
      <c r="P891" s="125"/>
      <c r="Q891" s="125"/>
      <c r="R891" s="125"/>
      <c r="S891" s="125"/>
      <c r="T891" s="124"/>
      <c r="U891" s="124"/>
      <c r="V891" s="124"/>
      <c r="W891" s="124"/>
      <c r="X891" s="124"/>
    </row>
    <row r="892" spans="1:24">
      <c r="A892" s="124"/>
      <c r="B892" s="124"/>
      <c r="C892" s="124"/>
      <c r="D892" s="124"/>
      <c r="E892" s="124"/>
      <c r="F892" s="125"/>
      <c r="G892" s="125"/>
      <c r="H892" s="125"/>
      <c r="I892" s="125"/>
      <c r="J892" s="125"/>
      <c r="K892" s="125"/>
      <c r="L892" s="125"/>
      <c r="M892" s="125"/>
      <c r="N892" s="125"/>
      <c r="O892" s="125"/>
      <c r="P892" s="125"/>
      <c r="Q892" s="125"/>
      <c r="R892" s="125"/>
      <c r="S892" s="125"/>
      <c r="T892" s="124"/>
      <c r="U892" s="124"/>
      <c r="V892" s="124"/>
      <c r="W892" s="124"/>
      <c r="X892" s="124"/>
    </row>
    <row r="893" spans="1:24">
      <c r="A893" s="124"/>
      <c r="B893" s="124"/>
      <c r="C893" s="124"/>
      <c r="D893" s="124"/>
      <c r="E893" s="124"/>
      <c r="F893" s="125"/>
      <c r="G893" s="125"/>
      <c r="H893" s="125"/>
      <c r="I893" s="125"/>
      <c r="J893" s="125"/>
      <c r="K893" s="125"/>
      <c r="L893" s="125"/>
      <c r="M893" s="125"/>
      <c r="N893" s="125"/>
      <c r="O893" s="125"/>
      <c r="P893" s="125"/>
      <c r="Q893" s="125"/>
      <c r="R893" s="125"/>
      <c r="S893" s="125"/>
      <c r="T893" s="124"/>
      <c r="U893" s="124"/>
      <c r="V893" s="124"/>
      <c r="W893" s="124"/>
      <c r="X893" s="124"/>
    </row>
    <row r="894" spans="1:24">
      <c r="A894" s="124"/>
      <c r="B894" s="124"/>
      <c r="C894" s="124"/>
      <c r="D894" s="124"/>
      <c r="E894" s="124"/>
      <c r="F894" s="125"/>
      <c r="G894" s="125"/>
      <c r="H894" s="125"/>
      <c r="I894" s="125"/>
      <c r="J894" s="125"/>
      <c r="K894" s="125"/>
      <c r="L894" s="125"/>
      <c r="M894" s="125"/>
      <c r="N894" s="125"/>
      <c r="O894" s="125"/>
      <c r="P894" s="125"/>
      <c r="Q894" s="125"/>
      <c r="R894" s="125"/>
      <c r="S894" s="125"/>
      <c r="T894" s="124"/>
      <c r="U894" s="124"/>
      <c r="V894" s="124"/>
      <c r="W894" s="124"/>
      <c r="X894" s="124"/>
    </row>
    <row r="895" spans="1:24">
      <c r="A895" s="124"/>
      <c r="B895" s="124"/>
      <c r="C895" s="124"/>
      <c r="D895" s="124"/>
      <c r="E895" s="124"/>
      <c r="F895" s="125"/>
      <c r="G895" s="125"/>
      <c r="H895" s="125"/>
      <c r="I895" s="125"/>
      <c r="J895" s="125"/>
      <c r="K895" s="125"/>
      <c r="L895" s="125"/>
      <c r="M895" s="125"/>
      <c r="N895" s="125"/>
      <c r="O895" s="125"/>
      <c r="P895" s="125"/>
      <c r="Q895" s="125"/>
      <c r="R895" s="125"/>
      <c r="S895" s="125"/>
      <c r="T895" s="124"/>
      <c r="U895" s="124"/>
      <c r="V895" s="124"/>
      <c r="W895" s="124"/>
      <c r="X895" s="124"/>
    </row>
    <row r="896" spans="1:24">
      <c r="A896" s="124"/>
      <c r="B896" s="124"/>
      <c r="C896" s="124"/>
      <c r="D896" s="124"/>
      <c r="E896" s="124"/>
      <c r="F896" s="125"/>
      <c r="G896" s="125"/>
      <c r="H896" s="125"/>
      <c r="I896" s="125"/>
      <c r="J896" s="125"/>
      <c r="K896" s="125"/>
      <c r="L896" s="125"/>
      <c r="M896" s="125"/>
      <c r="N896" s="125"/>
      <c r="O896" s="125"/>
      <c r="P896" s="125"/>
      <c r="Q896" s="125"/>
      <c r="R896" s="125"/>
      <c r="S896" s="125"/>
      <c r="T896" s="124"/>
      <c r="U896" s="124"/>
      <c r="V896" s="124"/>
      <c r="W896" s="124"/>
      <c r="X896" s="124"/>
    </row>
    <row r="897" spans="1:24">
      <c r="A897" s="124"/>
      <c r="B897" s="124"/>
      <c r="C897" s="124"/>
      <c r="D897" s="124"/>
      <c r="E897" s="124"/>
      <c r="F897" s="125"/>
      <c r="G897" s="125"/>
      <c r="H897" s="125"/>
      <c r="I897" s="125"/>
      <c r="J897" s="125"/>
      <c r="K897" s="125"/>
      <c r="L897" s="125"/>
      <c r="M897" s="125"/>
      <c r="N897" s="125"/>
      <c r="O897" s="125"/>
      <c r="P897" s="125"/>
      <c r="Q897" s="125"/>
      <c r="R897" s="125"/>
      <c r="S897" s="125"/>
      <c r="T897" s="124"/>
      <c r="U897" s="124"/>
      <c r="V897" s="124"/>
      <c r="W897" s="124"/>
      <c r="X897" s="124"/>
    </row>
    <row r="898" spans="1:24">
      <c r="A898" s="124"/>
      <c r="B898" s="124"/>
      <c r="C898" s="124"/>
      <c r="D898" s="124"/>
      <c r="E898" s="124"/>
      <c r="F898" s="125"/>
      <c r="G898" s="125"/>
      <c r="H898" s="125"/>
      <c r="I898" s="125"/>
      <c r="J898" s="125"/>
      <c r="K898" s="125"/>
      <c r="L898" s="125"/>
      <c r="M898" s="125"/>
      <c r="N898" s="125"/>
      <c r="O898" s="125"/>
      <c r="P898" s="125"/>
      <c r="Q898" s="125"/>
      <c r="R898" s="125"/>
      <c r="S898" s="125"/>
      <c r="T898" s="124"/>
      <c r="U898" s="124"/>
      <c r="V898" s="124"/>
      <c r="W898" s="124"/>
      <c r="X898" s="124"/>
    </row>
    <row r="899" spans="1:24">
      <c r="A899" s="124"/>
      <c r="B899" s="124"/>
      <c r="C899" s="124"/>
      <c r="D899" s="124"/>
      <c r="E899" s="124"/>
      <c r="F899" s="125"/>
      <c r="G899" s="125"/>
      <c r="H899" s="125"/>
      <c r="I899" s="125"/>
      <c r="J899" s="125"/>
      <c r="K899" s="125"/>
      <c r="L899" s="125"/>
      <c r="M899" s="125"/>
      <c r="N899" s="125"/>
      <c r="O899" s="125"/>
      <c r="P899" s="125"/>
      <c r="Q899" s="125"/>
      <c r="R899" s="125"/>
      <c r="S899" s="125"/>
      <c r="T899" s="124"/>
      <c r="U899" s="124"/>
      <c r="V899" s="124"/>
      <c r="W899" s="124"/>
      <c r="X899" s="124"/>
    </row>
    <row r="900" spans="1:24">
      <c r="A900" s="124"/>
      <c r="B900" s="124"/>
      <c r="C900" s="124"/>
      <c r="D900" s="124"/>
      <c r="E900" s="124"/>
      <c r="F900" s="125"/>
      <c r="G900" s="125"/>
      <c r="H900" s="125"/>
      <c r="I900" s="125"/>
      <c r="J900" s="125"/>
      <c r="K900" s="125"/>
      <c r="L900" s="125"/>
      <c r="M900" s="125"/>
      <c r="N900" s="125"/>
      <c r="O900" s="125"/>
      <c r="P900" s="125"/>
      <c r="Q900" s="125"/>
      <c r="R900" s="125"/>
      <c r="S900" s="125"/>
      <c r="T900" s="124"/>
      <c r="U900" s="124"/>
      <c r="V900" s="124"/>
      <c r="W900" s="124"/>
      <c r="X900" s="124"/>
    </row>
    <row r="901" spans="1:24">
      <c r="A901" s="124"/>
      <c r="B901" s="124"/>
      <c r="C901" s="124"/>
      <c r="D901" s="124"/>
      <c r="E901" s="124"/>
      <c r="F901" s="125"/>
      <c r="G901" s="125"/>
      <c r="H901" s="125"/>
      <c r="I901" s="125"/>
      <c r="J901" s="125"/>
      <c r="K901" s="125"/>
      <c r="L901" s="125"/>
      <c r="M901" s="125"/>
      <c r="N901" s="125"/>
      <c r="O901" s="125"/>
      <c r="P901" s="125"/>
      <c r="Q901" s="125"/>
      <c r="R901" s="125"/>
      <c r="S901" s="125"/>
      <c r="T901" s="124"/>
      <c r="U901" s="124"/>
      <c r="V901" s="124"/>
      <c r="W901" s="124"/>
      <c r="X901" s="124"/>
    </row>
    <row r="902" spans="1:24">
      <c r="A902" s="124"/>
      <c r="B902" s="124"/>
      <c r="C902" s="124"/>
      <c r="D902" s="124"/>
      <c r="E902" s="124"/>
      <c r="F902" s="125"/>
      <c r="G902" s="125"/>
      <c r="H902" s="125"/>
      <c r="I902" s="125"/>
      <c r="J902" s="125"/>
      <c r="K902" s="125"/>
      <c r="L902" s="125"/>
      <c r="M902" s="125"/>
      <c r="N902" s="125"/>
      <c r="O902" s="125"/>
      <c r="P902" s="125"/>
      <c r="Q902" s="125"/>
      <c r="R902" s="125"/>
      <c r="S902" s="125"/>
      <c r="T902" s="124"/>
      <c r="U902" s="124"/>
      <c r="V902" s="124"/>
      <c r="W902" s="124"/>
      <c r="X902" s="124"/>
    </row>
    <row r="903" spans="1:24">
      <c r="A903" s="124"/>
      <c r="B903" s="124"/>
      <c r="C903" s="124"/>
      <c r="D903" s="124"/>
      <c r="E903" s="124"/>
      <c r="F903" s="125"/>
      <c r="G903" s="125"/>
      <c r="H903" s="125"/>
      <c r="I903" s="125"/>
      <c r="J903" s="125"/>
      <c r="K903" s="125"/>
      <c r="L903" s="125"/>
      <c r="M903" s="125"/>
      <c r="N903" s="125"/>
      <c r="O903" s="125"/>
      <c r="P903" s="125"/>
      <c r="Q903" s="125"/>
      <c r="R903" s="125"/>
      <c r="S903" s="125"/>
      <c r="T903" s="124"/>
      <c r="U903" s="124"/>
      <c r="V903" s="124"/>
      <c r="W903" s="124"/>
      <c r="X903" s="124"/>
    </row>
    <row r="904" spans="1:24">
      <c r="A904" s="124"/>
      <c r="B904" s="124"/>
      <c r="C904" s="124"/>
      <c r="D904" s="124"/>
      <c r="E904" s="124"/>
      <c r="F904" s="125"/>
      <c r="G904" s="125"/>
      <c r="H904" s="125"/>
      <c r="I904" s="125"/>
      <c r="J904" s="125"/>
      <c r="K904" s="125"/>
      <c r="L904" s="125"/>
      <c r="M904" s="125"/>
      <c r="N904" s="125"/>
      <c r="O904" s="125"/>
      <c r="P904" s="125"/>
      <c r="Q904" s="125"/>
      <c r="R904" s="125"/>
      <c r="S904" s="125"/>
      <c r="T904" s="124"/>
      <c r="U904" s="124"/>
      <c r="V904" s="124"/>
      <c r="W904" s="124"/>
      <c r="X904" s="124"/>
    </row>
    <row r="905" spans="1:24">
      <c r="A905" s="124"/>
      <c r="B905" s="124"/>
      <c r="C905" s="124"/>
      <c r="D905" s="124"/>
      <c r="E905" s="124"/>
      <c r="F905" s="125"/>
      <c r="G905" s="125"/>
      <c r="H905" s="125"/>
      <c r="I905" s="125"/>
      <c r="J905" s="125"/>
      <c r="K905" s="125"/>
      <c r="L905" s="125"/>
      <c r="M905" s="125"/>
      <c r="N905" s="125"/>
      <c r="O905" s="125"/>
      <c r="P905" s="125"/>
      <c r="Q905" s="125"/>
      <c r="R905" s="125"/>
      <c r="S905" s="125"/>
      <c r="T905" s="124"/>
      <c r="U905" s="124"/>
      <c r="V905" s="124"/>
      <c r="W905" s="124"/>
      <c r="X905" s="124"/>
    </row>
    <row r="906" spans="1:24">
      <c r="A906" s="124"/>
      <c r="B906" s="124"/>
      <c r="C906" s="124"/>
      <c r="D906" s="124"/>
      <c r="E906" s="124"/>
      <c r="F906" s="125"/>
      <c r="G906" s="125"/>
      <c r="H906" s="125"/>
      <c r="I906" s="125"/>
      <c r="J906" s="125"/>
      <c r="K906" s="125"/>
      <c r="L906" s="125"/>
      <c r="M906" s="125"/>
      <c r="N906" s="125"/>
      <c r="O906" s="125"/>
      <c r="P906" s="125"/>
      <c r="Q906" s="125"/>
      <c r="R906" s="125"/>
      <c r="S906" s="125"/>
      <c r="T906" s="124"/>
      <c r="U906" s="124"/>
      <c r="V906" s="124"/>
      <c r="W906" s="124"/>
      <c r="X906" s="124"/>
    </row>
    <row r="907" spans="1:24">
      <c r="A907" s="124"/>
      <c r="B907" s="124"/>
      <c r="C907" s="124"/>
      <c r="D907" s="124"/>
      <c r="E907" s="124"/>
      <c r="F907" s="125"/>
      <c r="G907" s="125"/>
      <c r="H907" s="125"/>
      <c r="I907" s="125"/>
      <c r="J907" s="125"/>
      <c r="K907" s="125"/>
      <c r="L907" s="125"/>
      <c r="M907" s="125"/>
      <c r="N907" s="125"/>
      <c r="O907" s="125"/>
      <c r="P907" s="125"/>
      <c r="Q907" s="125"/>
      <c r="R907" s="125"/>
      <c r="S907" s="125"/>
      <c r="T907" s="124"/>
      <c r="U907" s="124"/>
      <c r="V907" s="124"/>
      <c r="W907" s="124"/>
      <c r="X907" s="124"/>
    </row>
    <row r="908" spans="1:24">
      <c r="A908" s="124"/>
      <c r="B908" s="124"/>
      <c r="C908" s="124"/>
      <c r="D908" s="124"/>
      <c r="E908" s="124"/>
      <c r="F908" s="125"/>
      <c r="G908" s="125"/>
      <c r="H908" s="125"/>
      <c r="I908" s="125"/>
      <c r="J908" s="125"/>
      <c r="K908" s="125"/>
      <c r="L908" s="125"/>
      <c r="M908" s="125"/>
      <c r="N908" s="125"/>
      <c r="O908" s="125"/>
      <c r="P908" s="125"/>
      <c r="Q908" s="125"/>
      <c r="R908" s="125"/>
      <c r="S908" s="125"/>
      <c r="T908" s="124"/>
      <c r="U908" s="124"/>
      <c r="V908" s="124"/>
      <c r="W908" s="124"/>
      <c r="X908" s="124"/>
    </row>
    <row r="909" spans="1:24">
      <c r="A909" s="124"/>
      <c r="B909" s="124"/>
      <c r="C909" s="124"/>
      <c r="D909" s="124"/>
      <c r="E909" s="124"/>
      <c r="F909" s="125"/>
      <c r="G909" s="125"/>
      <c r="H909" s="125"/>
      <c r="I909" s="125"/>
      <c r="J909" s="125"/>
      <c r="K909" s="125"/>
      <c r="L909" s="125"/>
      <c r="M909" s="125"/>
      <c r="N909" s="125"/>
      <c r="O909" s="125"/>
      <c r="P909" s="125"/>
      <c r="Q909" s="125"/>
      <c r="R909" s="125"/>
      <c r="S909" s="125"/>
      <c r="T909" s="124"/>
      <c r="U909" s="124"/>
      <c r="V909" s="124"/>
      <c r="W909" s="124"/>
      <c r="X909" s="124"/>
    </row>
    <row r="910" spans="1:24">
      <c r="A910" s="124"/>
      <c r="B910" s="124"/>
      <c r="C910" s="124"/>
      <c r="D910" s="124"/>
      <c r="E910" s="124"/>
      <c r="F910" s="125"/>
      <c r="G910" s="125"/>
      <c r="H910" s="125"/>
      <c r="I910" s="125"/>
      <c r="J910" s="125"/>
      <c r="K910" s="125"/>
      <c r="L910" s="125"/>
      <c r="M910" s="125"/>
      <c r="N910" s="125"/>
      <c r="O910" s="125"/>
      <c r="P910" s="125"/>
      <c r="Q910" s="125"/>
      <c r="R910" s="125"/>
      <c r="S910" s="125"/>
      <c r="T910" s="124"/>
      <c r="U910" s="124"/>
      <c r="V910" s="124"/>
      <c r="W910" s="124"/>
      <c r="X910" s="124"/>
    </row>
    <row r="911" spans="1:24">
      <c r="A911" s="124"/>
      <c r="B911" s="124"/>
      <c r="C911" s="124"/>
      <c r="D911" s="124"/>
      <c r="E911" s="124"/>
      <c r="F911" s="125"/>
      <c r="G911" s="125"/>
      <c r="H911" s="125"/>
      <c r="I911" s="125"/>
      <c r="J911" s="125"/>
      <c r="K911" s="125"/>
      <c r="L911" s="125"/>
      <c r="M911" s="125"/>
      <c r="N911" s="125"/>
      <c r="O911" s="125"/>
      <c r="P911" s="125"/>
      <c r="Q911" s="125"/>
      <c r="R911" s="125"/>
      <c r="S911" s="125"/>
      <c r="T911" s="124"/>
      <c r="U911" s="124"/>
      <c r="V911" s="124"/>
      <c r="W911" s="124"/>
      <c r="X911" s="124"/>
    </row>
    <row r="912" spans="1:24">
      <c r="A912" s="124"/>
      <c r="B912" s="124"/>
      <c r="C912" s="124"/>
      <c r="D912" s="124"/>
      <c r="E912" s="124"/>
      <c r="F912" s="125"/>
      <c r="G912" s="125"/>
      <c r="H912" s="125"/>
      <c r="I912" s="125"/>
      <c r="J912" s="125"/>
      <c r="K912" s="125"/>
      <c r="L912" s="125"/>
      <c r="M912" s="125"/>
      <c r="N912" s="125"/>
      <c r="O912" s="125"/>
      <c r="P912" s="125"/>
      <c r="Q912" s="125"/>
      <c r="R912" s="125"/>
      <c r="S912" s="125"/>
      <c r="T912" s="124"/>
      <c r="U912" s="124"/>
      <c r="V912" s="124"/>
      <c r="W912" s="124"/>
      <c r="X912" s="124"/>
    </row>
    <row r="913" spans="1:24">
      <c r="A913" s="124"/>
      <c r="B913" s="124"/>
      <c r="C913" s="124"/>
      <c r="D913" s="124"/>
      <c r="E913" s="124"/>
      <c r="F913" s="125"/>
      <c r="G913" s="125"/>
      <c r="H913" s="125"/>
      <c r="I913" s="125"/>
      <c r="J913" s="125"/>
      <c r="K913" s="125"/>
      <c r="L913" s="125"/>
      <c r="M913" s="125"/>
      <c r="N913" s="125"/>
      <c r="O913" s="125"/>
      <c r="P913" s="125"/>
      <c r="Q913" s="125"/>
      <c r="R913" s="125"/>
      <c r="S913" s="125"/>
      <c r="T913" s="124"/>
      <c r="U913" s="124"/>
      <c r="V913" s="124"/>
      <c r="W913" s="124"/>
      <c r="X913" s="124"/>
    </row>
    <row r="914" spans="1:24">
      <c r="A914" s="124"/>
      <c r="B914" s="124"/>
      <c r="C914" s="124"/>
      <c r="D914" s="124"/>
      <c r="E914" s="124"/>
      <c r="F914" s="125"/>
      <c r="G914" s="125"/>
      <c r="H914" s="125"/>
      <c r="I914" s="125"/>
      <c r="J914" s="125"/>
      <c r="K914" s="125"/>
      <c r="L914" s="125"/>
      <c r="M914" s="125"/>
      <c r="N914" s="125"/>
      <c r="O914" s="125"/>
      <c r="P914" s="125"/>
      <c r="Q914" s="125"/>
      <c r="R914" s="125"/>
      <c r="S914" s="125"/>
      <c r="T914" s="124"/>
      <c r="U914" s="124"/>
      <c r="V914" s="124"/>
      <c r="W914" s="124"/>
      <c r="X914" s="124"/>
    </row>
    <row r="915" spans="1:24">
      <c r="A915" s="124"/>
      <c r="B915" s="124"/>
      <c r="C915" s="124"/>
      <c r="D915" s="124"/>
      <c r="E915" s="124"/>
      <c r="F915" s="125"/>
      <c r="G915" s="125"/>
      <c r="H915" s="125"/>
      <c r="I915" s="125"/>
      <c r="J915" s="125"/>
      <c r="K915" s="125"/>
      <c r="L915" s="125"/>
      <c r="M915" s="125"/>
      <c r="N915" s="125"/>
      <c r="O915" s="125"/>
      <c r="P915" s="125"/>
      <c r="Q915" s="125"/>
      <c r="R915" s="125"/>
      <c r="S915" s="125"/>
      <c r="T915" s="124"/>
      <c r="U915" s="124"/>
      <c r="V915" s="124"/>
      <c r="W915" s="124"/>
      <c r="X915" s="124"/>
    </row>
    <row r="916" spans="1:24">
      <c r="A916" s="124"/>
      <c r="B916" s="124"/>
      <c r="C916" s="124"/>
      <c r="D916" s="124"/>
      <c r="E916" s="124"/>
      <c r="F916" s="125"/>
      <c r="G916" s="125"/>
      <c r="H916" s="125"/>
      <c r="I916" s="125"/>
      <c r="J916" s="125"/>
      <c r="K916" s="125"/>
      <c r="L916" s="125"/>
      <c r="M916" s="125"/>
      <c r="N916" s="125"/>
      <c r="O916" s="125"/>
      <c r="P916" s="125"/>
      <c r="Q916" s="125"/>
      <c r="R916" s="125"/>
      <c r="S916" s="125"/>
      <c r="T916" s="124"/>
      <c r="U916" s="124"/>
      <c r="V916" s="124"/>
      <c r="W916" s="124"/>
      <c r="X916" s="124"/>
    </row>
    <row r="917" spans="1:24">
      <c r="A917" s="124"/>
      <c r="B917" s="124"/>
      <c r="C917" s="124"/>
      <c r="D917" s="124"/>
      <c r="E917" s="124"/>
      <c r="F917" s="125"/>
      <c r="G917" s="125"/>
      <c r="H917" s="125"/>
      <c r="I917" s="125"/>
      <c r="J917" s="125"/>
      <c r="K917" s="125"/>
      <c r="L917" s="125"/>
      <c r="M917" s="125"/>
      <c r="N917" s="125"/>
      <c r="O917" s="125"/>
      <c r="P917" s="125"/>
      <c r="Q917" s="125"/>
      <c r="R917" s="125"/>
      <c r="S917" s="125"/>
      <c r="T917" s="124"/>
      <c r="U917" s="124"/>
      <c r="V917" s="124"/>
      <c r="W917" s="124"/>
      <c r="X917" s="124"/>
    </row>
    <row r="918" spans="1:24">
      <c r="A918" s="124"/>
      <c r="B918" s="124"/>
      <c r="C918" s="124"/>
      <c r="D918" s="124"/>
      <c r="E918" s="124"/>
      <c r="F918" s="125"/>
      <c r="G918" s="125"/>
      <c r="H918" s="125"/>
      <c r="I918" s="125"/>
      <c r="J918" s="125"/>
      <c r="K918" s="125"/>
      <c r="L918" s="125"/>
      <c r="M918" s="125"/>
      <c r="N918" s="125"/>
      <c r="O918" s="125"/>
      <c r="P918" s="125"/>
      <c r="Q918" s="125"/>
      <c r="R918" s="125"/>
      <c r="S918" s="125"/>
      <c r="T918" s="124"/>
      <c r="U918" s="124"/>
      <c r="V918" s="124"/>
      <c r="W918" s="124"/>
      <c r="X918" s="124"/>
    </row>
    <row r="919" spans="1:24">
      <c r="A919" s="124"/>
      <c r="B919" s="124"/>
      <c r="C919" s="124"/>
      <c r="D919" s="124"/>
      <c r="E919" s="124"/>
      <c r="F919" s="125"/>
      <c r="G919" s="125"/>
      <c r="H919" s="125"/>
      <c r="I919" s="125"/>
      <c r="J919" s="125"/>
      <c r="K919" s="125"/>
      <c r="L919" s="125"/>
      <c r="M919" s="125"/>
      <c r="N919" s="125"/>
      <c r="O919" s="125"/>
      <c r="P919" s="125"/>
      <c r="Q919" s="125"/>
      <c r="R919" s="125"/>
      <c r="S919" s="125"/>
      <c r="T919" s="124"/>
      <c r="U919" s="124"/>
      <c r="V919" s="124"/>
      <c r="W919" s="124"/>
      <c r="X919" s="124"/>
    </row>
    <row r="920" spans="1:24">
      <c r="A920" s="124"/>
      <c r="B920" s="124"/>
      <c r="C920" s="124"/>
      <c r="D920" s="124"/>
      <c r="E920" s="124"/>
      <c r="F920" s="125"/>
      <c r="G920" s="125"/>
      <c r="H920" s="125"/>
      <c r="I920" s="125"/>
      <c r="J920" s="125"/>
      <c r="K920" s="125"/>
      <c r="L920" s="125"/>
      <c r="M920" s="125"/>
      <c r="N920" s="125"/>
      <c r="O920" s="125"/>
      <c r="P920" s="125"/>
      <c r="Q920" s="125"/>
      <c r="R920" s="125"/>
      <c r="S920" s="125"/>
      <c r="T920" s="124"/>
      <c r="U920" s="124"/>
      <c r="V920" s="124"/>
      <c r="W920" s="124"/>
      <c r="X920" s="124"/>
    </row>
    <row r="921" spans="1:24">
      <c r="A921" s="124"/>
      <c r="B921" s="124"/>
      <c r="C921" s="124"/>
      <c r="D921" s="124"/>
      <c r="E921" s="124"/>
      <c r="F921" s="125"/>
      <c r="G921" s="125"/>
      <c r="H921" s="125"/>
      <c r="I921" s="125"/>
      <c r="J921" s="125"/>
      <c r="K921" s="125"/>
      <c r="L921" s="125"/>
      <c r="M921" s="125"/>
      <c r="N921" s="125"/>
      <c r="O921" s="125"/>
      <c r="P921" s="125"/>
      <c r="Q921" s="125"/>
      <c r="R921" s="125"/>
      <c r="S921" s="125"/>
      <c r="T921" s="124"/>
      <c r="U921" s="124"/>
      <c r="V921" s="124"/>
      <c r="W921" s="124"/>
      <c r="X921" s="124"/>
    </row>
    <row r="922" spans="1:24">
      <c r="A922" s="124"/>
      <c r="B922" s="124"/>
      <c r="C922" s="124"/>
      <c r="D922" s="124"/>
      <c r="E922" s="124"/>
      <c r="F922" s="125"/>
      <c r="G922" s="125"/>
      <c r="H922" s="125"/>
      <c r="I922" s="125"/>
      <c r="J922" s="125"/>
      <c r="K922" s="125"/>
      <c r="L922" s="125"/>
      <c r="M922" s="125"/>
      <c r="N922" s="125"/>
      <c r="O922" s="125"/>
      <c r="P922" s="125"/>
      <c r="Q922" s="125"/>
      <c r="R922" s="125"/>
      <c r="S922" s="125"/>
      <c r="T922" s="124"/>
      <c r="U922" s="124"/>
      <c r="V922" s="124"/>
      <c r="W922" s="124"/>
      <c r="X922" s="124"/>
    </row>
    <row r="923" spans="1:24">
      <c r="A923" s="124"/>
      <c r="B923" s="124"/>
      <c r="C923" s="124"/>
      <c r="D923" s="124"/>
      <c r="E923" s="124"/>
      <c r="F923" s="125"/>
      <c r="G923" s="125"/>
      <c r="H923" s="125"/>
      <c r="I923" s="125"/>
      <c r="J923" s="125"/>
      <c r="K923" s="125"/>
      <c r="L923" s="125"/>
      <c r="M923" s="125"/>
      <c r="N923" s="125"/>
      <c r="O923" s="125"/>
      <c r="P923" s="125"/>
      <c r="Q923" s="125"/>
      <c r="R923" s="125"/>
      <c r="S923" s="125"/>
      <c r="T923" s="124"/>
      <c r="U923" s="124"/>
      <c r="V923" s="124"/>
      <c r="W923" s="124"/>
      <c r="X923" s="124"/>
    </row>
    <row r="924" spans="1:24">
      <c r="A924" s="124"/>
      <c r="B924" s="124"/>
      <c r="C924" s="124"/>
      <c r="D924" s="124"/>
      <c r="E924" s="124"/>
      <c r="F924" s="125"/>
      <c r="G924" s="125"/>
      <c r="H924" s="125"/>
      <c r="I924" s="125"/>
      <c r="J924" s="125"/>
      <c r="K924" s="125"/>
      <c r="L924" s="125"/>
      <c r="M924" s="125"/>
      <c r="N924" s="125"/>
      <c r="O924" s="125"/>
      <c r="P924" s="125"/>
      <c r="Q924" s="125"/>
      <c r="R924" s="125"/>
      <c r="S924" s="125"/>
      <c r="T924" s="124"/>
      <c r="U924" s="124"/>
      <c r="V924" s="124"/>
      <c r="W924" s="124"/>
      <c r="X924" s="124"/>
    </row>
    <row r="925" spans="1:24">
      <c r="A925" s="124"/>
      <c r="B925" s="124"/>
      <c r="C925" s="124"/>
      <c r="D925" s="124"/>
      <c r="E925" s="124"/>
      <c r="F925" s="125"/>
      <c r="G925" s="125"/>
      <c r="H925" s="125"/>
      <c r="I925" s="125"/>
      <c r="J925" s="125"/>
      <c r="K925" s="125"/>
      <c r="L925" s="125"/>
      <c r="M925" s="125"/>
      <c r="N925" s="125"/>
      <c r="O925" s="125"/>
      <c r="P925" s="125"/>
      <c r="Q925" s="125"/>
      <c r="R925" s="125"/>
      <c r="S925" s="125"/>
      <c r="T925" s="124"/>
      <c r="U925" s="124"/>
      <c r="V925" s="124"/>
      <c r="W925" s="124"/>
      <c r="X925" s="124"/>
    </row>
    <row r="926" spans="1:24">
      <c r="A926" s="124"/>
      <c r="B926" s="124"/>
      <c r="C926" s="124"/>
      <c r="D926" s="124"/>
      <c r="E926" s="124"/>
      <c r="F926" s="125"/>
      <c r="G926" s="125"/>
      <c r="H926" s="125"/>
      <c r="I926" s="125"/>
      <c r="J926" s="125"/>
      <c r="K926" s="125"/>
      <c r="L926" s="125"/>
      <c r="M926" s="125"/>
      <c r="N926" s="125"/>
      <c r="O926" s="125"/>
      <c r="P926" s="125"/>
      <c r="Q926" s="125"/>
      <c r="R926" s="125"/>
      <c r="S926" s="125"/>
      <c r="T926" s="124"/>
      <c r="U926" s="124"/>
      <c r="V926" s="124"/>
      <c r="W926" s="124"/>
      <c r="X926" s="124"/>
    </row>
    <row r="927" spans="1:24">
      <c r="A927" s="124"/>
      <c r="B927" s="124"/>
      <c r="C927" s="124"/>
      <c r="D927" s="124"/>
      <c r="E927" s="124"/>
      <c r="F927" s="125"/>
      <c r="G927" s="125"/>
      <c r="H927" s="125"/>
      <c r="I927" s="125"/>
      <c r="J927" s="125"/>
      <c r="K927" s="125"/>
      <c r="L927" s="125"/>
      <c r="M927" s="125"/>
      <c r="N927" s="125"/>
      <c r="O927" s="125"/>
      <c r="P927" s="125"/>
      <c r="Q927" s="125"/>
      <c r="R927" s="125"/>
      <c r="S927" s="125"/>
      <c r="T927" s="124"/>
      <c r="U927" s="124"/>
      <c r="V927" s="124"/>
      <c r="W927" s="124"/>
      <c r="X927" s="124"/>
    </row>
    <row r="928" spans="1:24">
      <c r="A928" s="124"/>
      <c r="B928" s="124"/>
      <c r="C928" s="124"/>
      <c r="D928" s="124"/>
      <c r="E928" s="124"/>
      <c r="F928" s="125"/>
      <c r="G928" s="125"/>
      <c r="H928" s="125"/>
      <c r="I928" s="125"/>
      <c r="J928" s="125"/>
      <c r="K928" s="125"/>
      <c r="L928" s="125"/>
      <c r="M928" s="125"/>
      <c r="N928" s="125"/>
      <c r="O928" s="125"/>
      <c r="P928" s="125"/>
      <c r="Q928" s="125"/>
      <c r="R928" s="125"/>
      <c r="S928" s="125"/>
      <c r="T928" s="124"/>
      <c r="U928" s="124"/>
      <c r="V928" s="124"/>
      <c r="W928" s="124"/>
      <c r="X928" s="124"/>
    </row>
    <row r="929" spans="1:24">
      <c r="A929" s="124"/>
      <c r="B929" s="124"/>
      <c r="C929" s="124"/>
      <c r="D929" s="124"/>
      <c r="E929" s="124"/>
      <c r="F929" s="125"/>
      <c r="G929" s="125"/>
      <c r="H929" s="125"/>
      <c r="I929" s="125"/>
      <c r="J929" s="125"/>
      <c r="K929" s="125"/>
      <c r="L929" s="125"/>
      <c r="M929" s="125"/>
      <c r="N929" s="125"/>
      <c r="O929" s="125"/>
      <c r="P929" s="125"/>
      <c r="Q929" s="125"/>
      <c r="R929" s="125"/>
      <c r="S929" s="125"/>
      <c r="T929" s="124"/>
      <c r="U929" s="124"/>
      <c r="V929" s="124"/>
      <c r="W929" s="124"/>
      <c r="X929" s="124"/>
    </row>
    <row r="930" spans="1:24">
      <c r="A930" s="124"/>
      <c r="B930" s="124"/>
      <c r="C930" s="124"/>
      <c r="D930" s="124"/>
      <c r="E930" s="124"/>
      <c r="F930" s="125"/>
      <c r="G930" s="125"/>
      <c r="H930" s="125"/>
      <c r="I930" s="125"/>
      <c r="J930" s="125"/>
      <c r="K930" s="125"/>
      <c r="L930" s="125"/>
      <c r="M930" s="125"/>
      <c r="N930" s="125"/>
      <c r="O930" s="125"/>
      <c r="P930" s="125"/>
      <c r="Q930" s="125"/>
      <c r="R930" s="125"/>
      <c r="S930" s="125"/>
      <c r="T930" s="124"/>
      <c r="U930" s="124"/>
      <c r="V930" s="124"/>
      <c r="W930" s="124"/>
      <c r="X930" s="124"/>
    </row>
    <row r="931" spans="1:24">
      <c r="A931" s="124"/>
      <c r="B931" s="124"/>
      <c r="C931" s="124"/>
      <c r="D931" s="124"/>
      <c r="E931" s="124"/>
      <c r="F931" s="125"/>
      <c r="G931" s="125"/>
      <c r="H931" s="125"/>
      <c r="I931" s="125"/>
      <c r="J931" s="125"/>
      <c r="K931" s="125"/>
      <c r="L931" s="125"/>
      <c r="M931" s="125"/>
      <c r="N931" s="125"/>
      <c r="O931" s="125"/>
      <c r="P931" s="125"/>
      <c r="Q931" s="125"/>
      <c r="R931" s="125"/>
      <c r="S931" s="125"/>
      <c r="T931" s="124"/>
      <c r="U931" s="124"/>
      <c r="V931" s="124"/>
      <c r="W931" s="124"/>
      <c r="X931" s="124"/>
    </row>
    <row r="932" spans="1:24">
      <c r="A932" s="124"/>
      <c r="B932" s="124"/>
      <c r="C932" s="124"/>
      <c r="D932" s="124"/>
      <c r="E932" s="124"/>
      <c r="F932" s="125"/>
      <c r="G932" s="125"/>
      <c r="H932" s="125"/>
      <c r="I932" s="125"/>
      <c r="J932" s="125"/>
      <c r="K932" s="125"/>
      <c r="L932" s="125"/>
      <c r="M932" s="125"/>
      <c r="N932" s="125"/>
      <c r="O932" s="125"/>
      <c r="P932" s="125"/>
      <c r="Q932" s="125"/>
      <c r="R932" s="125"/>
      <c r="S932" s="125"/>
      <c r="T932" s="124"/>
      <c r="U932" s="124"/>
      <c r="V932" s="124"/>
      <c r="W932" s="124"/>
      <c r="X932" s="124"/>
    </row>
    <row r="933" spans="1:24">
      <c r="A933" s="124"/>
      <c r="B933" s="124"/>
      <c r="C933" s="124"/>
      <c r="D933" s="124"/>
      <c r="E933" s="124"/>
      <c r="F933" s="125"/>
      <c r="G933" s="125"/>
      <c r="H933" s="125"/>
      <c r="I933" s="125"/>
      <c r="J933" s="125"/>
      <c r="K933" s="125"/>
      <c r="L933" s="125"/>
      <c r="M933" s="125"/>
      <c r="N933" s="125"/>
      <c r="O933" s="125"/>
      <c r="P933" s="125"/>
      <c r="Q933" s="125"/>
      <c r="R933" s="125"/>
      <c r="S933" s="125"/>
      <c r="T933" s="124"/>
      <c r="U933" s="124"/>
      <c r="V933" s="124"/>
      <c r="W933" s="124"/>
      <c r="X933" s="124"/>
    </row>
    <row r="934" spans="1:24">
      <c r="A934" s="124"/>
      <c r="B934" s="124"/>
      <c r="C934" s="124"/>
      <c r="D934" s="124"/>
      <c r="E934" s="124"/>
      <c r="F934" s="125"/>
      <c r="G934" s="125"/>
      <c r="H934" s="125"/>
      <c r="I934" s="125"/>
      <c r="J934" s="125"/>
      <c r="K934" s="125"/>
      <c r="L934" s="125"/>
      <c r="M934" s="125"/>
      <c r="N934" s="125"/>
      <c r="O934" s="125"/>
      <c r="P934" s="125"/>
      <c r="Q934" s="125"/>
      <c r="R934" s="125"/>
      <c r="S934" s="125"/>
      <c r="T934" s="124"/>
      <c r="U934" s="124"/>
      <c r="V934" s="124"/>
      <c r="W934" s="124"/>
      <c r="X934" s="124"/>
    </row>
    <row r="935" spans="1:24">
      <c r="A935" s="124"/>
      <c r="B935" s="124"/>
      <c r="C935" s="124"/>
      <c r="D935" s="124"/>
      <c r="E935" s="124"/>
      <c r="F935" s="125"/>
      <c r="G935" s="125"/>
      <c r="H935" s="125"/>
      <c r="I935" s="125"/>
      <c r="J935" s="125"/>
      <c r="K935" s="125"/>
      <c r="L935" s="125"/>
      <c r="M935" s="125"/>
      <c r="N935" s="125"/>
      <c r="O935" s="125"/>
      <c r="P935" s="125"/>
      <c r="Q935" s="125"/>
      <c r="R935" s="125"/>
      <c r="S935" s="125"/>
      <c r="T935" s="124"/>
      <c r="U935" s="124"/>
      <c r="V935" s="124"/>
      <c r="W935" s="124"/>
      <c r="X935" s="124"/>
    </row>
    <row r="936" spans="1:24">
      <c r="A936" s="124"/>
      <c r="B936" s="124"/>
      <c r="C936" s="124"/>
      <c r="D936" s="124"/>
      <c r="E936" s="124"/>
      <c r="F936" s="125"/>
      <c r="G936" s="125"/>
      <c r="H936" s="125"/>
      <c r="I936" s="125"/>
      <c r="J936" s="125"/>
      <c r="K936" s="125"/>
      <c r="L936" s="125"/>
      <c r="M936" s="125"/>
      <c r="N936" s="125"/>
      <c r="O936" s="125"/>
      <c r="P936" s="125"/>
      <c r="Q936" s="125"/>
      <c r="R936" s="125"/>
      <c r="S936" s="125"/>
      <c r="T936" s="124"/>
      <c r="U936" s="124"/>
      <c r="V936" s="124"/>
      <c r="W936" s="124"/>
      <c r="X936" s="124"/>
    </row>
    <row r="937" spans="1:24">
      <c r="A937" s="124"/>
      <c r="B937" s="124"/>
      <c r="C937" s="124"/>
      <c r="D937" s="124"/>
      <c r="E937" s="124"/>
      <c r="F937" s="125"/>
      <c r="G937" s="125"/>
      <c r="H937" s="125"/>
      <c r="I937" s="125"/>
      <c r="J937" s="125"/>
      <c r="K937" s="125"/>
      <c r="L937" s="125"/>
      <c r="M937" s="125"/>
      <c r="N937" s="125"/>
      <c r="O937" s="125"/>
      <c r="P937" s="125"/>
      <c r="Q937" s="125"/>
      <c r="R937" s="125"/>
      <c r="S937" s="125"/>
      <c r="T937" s="124"/>
      <c r="U937" s="124"/>
      <c r="V937" s="124"/>
      <c r="W937" s="124"/>
      <c r="X937" s="124"/>
    </row>
    <row r="938" spans="1:24">
      <c r="A938" s="124"/>
      <c r="B938" s="124"/>
      <c r="C938" s="124"/>
      <c r="D938" s="124"/>
      <c r="E938" s="124"/>
      <c r="F938" s="125"/>
      <c r="G938" s="125"/>
      <c r="H938" s="125"/>
      <c r="I938" s="125"/>
      <c r="J938" s="125"/>
      <c r="K938" s="125"/>
      <c r="L938" s="125"/>
      <c r="M938" s="125"/>
      <c r="N938" s="125"/>
      <c r="O938" s="125"/>
      <c r="P938" s="125"/>
      <c r="Q938" s="125"/>
      <c r="R938" s="125"/>
      <c r="S938" s="125"/>
      <c r="T938" s="124"/>
      <c r="U938" s="124"/>
      <c r="V938" s="124"/>
      <c r="W938" s="124"/>
      <c r="X938" s="124"/>
    </row>
    <row r="939" spans="1:24">
      <c r="A939" s="124"/>
      <c r="B939" s="124"/>
      <c r="C939" s="124"/>
      <c r="D939" s="124"/>
      <c r="E939" s="124"/>
      <c r="F939" s="125"/>
      <c r="G939" s="125"/>
      <c r="H939" s="125"/>
      <c r="I939" s="125"/>
      <c r="J939" s="125"/>
      <c r="K939" s="125"/>
      <c r="L939" s="125"/>
      <c r="M939" s="125"/>
      <c r="N939" s="125"/>
      <c r="O939" s="125"/>
      <c r="P939" s="125"/>
      <c r="Q939" s="125"/>
      <c r="R939" s="125"/>
      <c r="S939" s="125"/>
      <c r="T939" s="124"/>
      <c r="U939" s="124"/>
      <c r="V939" s="124"/>
      <c r="W939" s="124"/>
      <c r="X939" s="124"/>
    </row>
    <row r="940" spans="1:24">
      <c r="A940" s="124"/>
      <c r="B940" s="124"/>
      <c r="C940" s="124"/>
      <c r="D940" s="124"/>
      <c r="E940" s="124"/>
      <c r="F940" s="125"/>
      <c r="G940" s="125"/>
      <c r="H940" s="125"/>
      <c r="I940" s="125"/>
      <c r="J940" s="125"/>
      <c r="K940" s="125"/>
      <c r="L940" s="125"/>
      <c r="M940" s="125"/>
      <c r="N940" s="125"/>
      <c r="O940" s="125"/>
      <c r="P940" s="125"/>
      <c r="Q940" s="125"/>
      <c r="R940" s="125"/>
      <c r="S940" s="125"/>
      <c r="T940" s="124"/>
      <c r="U940" s="124"/>
      <c r="V940" s="124"/>
      <c r="W940" s="124"/>
      <c r="X940" s="124"/>
    </row>
    <row r="941" spans="1:24">
      <c r="A941" s="124"/>
      <c r="B941" s="124"/>
      <c r="C941" s="124"/>
      <c r="D941" s="124"/>
      <c r="E941" s="124"/>
      <c r="F941" s="125"/>
      <c r="G941" s="125"/>
      <c r="H941" s="125"/>
      <c r="I941" s="125"/>
      <c r="J941" s="125"/>
      <c r="K941" s="125"/>
      <c r="L941" s="125"/>
      <c r="M941" s="125"/>
      <c r="N941" s="125"/>
      <c r="O941" s="125"/>
      <c r="P941" s="125"/>
      <c r="Q941" s="125"/>
      <c r="R941" s="125"/>
      <c r="S941" s="125"/>
      <c r="T941" s="124"/>
      <c r="U941" s="124"/>
      <c r="V941" s="124"/>
      <c r="W941" s="124"/>
      <c r="X941" s="124"/>
    </row>
    <row r="942" spans="1:24">
      <c r="A942" s="124"/>
      <c r="B942" s="124"/>
      <c r="C942" s="124"/>
      <c r="D942" s="124"/>
      <c r="E942" s="124"/>
      <c r="F942" s="125"/>
      <c r="G942" s="125"/>
      <c r="H942" s="125"/>
      <c r="I942" s="125"/>
      <c r="J942" s="125"/>
      <c r="K942" s="125"/>
      <c r="L942" s="125"/>
      <c r="M942" s="125"/>
      <c r="N942" s="125"/>
      <c r="O942" s="125"/>
      <c r="P942" s="125"/>
      <c r="Q942" s="125"/>
      <c r="R942" s="125"/>
      <c r="S942" s="125"/>
      <c r="T942" s="124"/>
      <c r="U942" s="124"/>
      <c r="V942" s="124"/>
      <c r="W942" s="124"/>
      <c r="X942" s="124"/>
    </row>
    <row r="943" spans="1:24">
      <c r="A943" s="124"/>
      <c r="B943" s="124"/>
      <c r="C943" s="124"/>
      <c r="D943" s="124"/>
      <c r="E943" s="124"/>
      <c r="F943" s="125"/>
      <c r="G943" s="125"/>
      <c r="H943" s="125"/>
      <c r="I943" s="125"/>
      <c r="J943" s="125"/>
      <c r="K943" s="125"/>
      <c r="L943" s="125"/>
      <c r="M943" s="125"/>
      <c r="N943" s="125"/>
      <c r="O943" s="125"/>
      <c r="P943" s="125"/>
      <c r="Q943" s="125"/>
      <c r="R943" s="125"/>
      <c r="S943" s="125"/>
      <c r="T943" s="124"/>
      <c r="U943" s="124"/>
      <c r="V943" s="124"/>
      <c r="W943" s="124"/>
      <c r="X943" s="124"/>
    </row>
    <row r="944" spans="1:24">
      <c r="A944" s="124"/>
      <c r="B944" s="124"/>
      <c r="C944" s="124"/>
      <c r="D944" s="124"/>
      <c r="E944" s="124"/>
      <c r="F944" s="125"/>
      <c r="G944" s="125"/>
      <c r="H944" s="125"/>
      <c r="I944" s="125"/>
      <c r="J944" s="125"/>
      <c r="K944" s="125"/>
      <c r="L944" s="125"/>
      <c r="M944" s="125"/>
      <c r="N944" s="125"/>
      <c r="O944" s="125"/>
      <c r="P944" s="125"/>
      <c r="Q944" s="125"/>
      <c r="R944" s="125"/>
      <c r="S944" s="125"/>
      <c r="T944" s="124"/>
      <c r="U944" s="124"/>
      <c r="V944" s="124"/>
      <c r="W944" s="124"/>
      <c r="X944" s="124"/>
    </row>
    <row r="945" spans="1:24">
      <c r="A945" s="124"/>
      <c r="B945" s="124"/>
      <c r="C945" s="124"/>
      <c r="D945" s="124"/>
      <c r="E945" s="124"/>
      <c r="F945" s="125"/>
      <c r="G945" s="125"/>
      <c r="H945" s="125"/>
      <c r="I945" s="125"/>
      <c r="J945" s="125"/>
      <c r="K945" s="125"/>
      <c r="L945" s="125"/>
      <c r="M945" s="125"/>
      <c r="N945" s="125"/>
      <c r="O945" s="125"/>
      <c r="P945" s="125"/>
      <c r="Q945" s="125"/>
      <c r="R945" s="125"/>
      <c r="S945" s="125"/>
      <c r="T945" s="124"/>
      <c r="U945" s="124"/>
      <c r="V945" s="124"/>
      <c r="W945" s="124"/>
      <c r="X945" s="124"/>
    </row>
    <row r="946" spans="1:24">
      <c r="A946" s="124"/>
      <c r="B946" s="124"/>
      <c r="C946" s="124"/>
      <c r="D946" s="124"/>
      <c r="E946" s="124"/>
      <c r="F946" s="125"/>
      <c r="G946" s="125"/>
      <c r="H946" s="125"/>
      <c r="I946" s="125"/>
      <c r="J946" s="125"/>
      <c r="K946" s="125"/>
      <c r="L946" s="125"/>
      <c r="M946" s="125"/>
      <c r="N946" s="125"/>
      <c r="O946" s="125"/>
      <c r="P946" s="125"/>
      <c r="Q946" s="125"/>
      <c r="R946" s="125"/>
      <c r="S946" s="125"/>
      <c r="T946" s="124"/>
      <c r="U946" s="124"/>
      <c r="V946" s="124"/>
      <c r="W946" s="124"/>
      <c r="X946" s="124"/>
    </row>
    <row r="947" spans="1:24">
      <c r="A947" s="124"/>
      <c r="B947" s="124"/>
      <c r="C947" s="124"/>
      <c r="D947" s="124"/>
      <c r="E947" s="124"/>
      <c r="F947" s="125"/>
      <c r="G947" s="125"/>
      <c r="H947" s="125"/>
      <c r="I947" s="125"/>
      <c r="J947" s="125"/>
      <c r="K947" s="125"/>
      <c r="L947" s="125"/>
      <c r="M947" s="125"/>
      <c r="N947" s="125"/>
      <c r="O947" s="125"/>
      <c r="P947" s="125"/>
      <c r="Q947" s="125"/>
      <c r="R947" s="125"/>
      <c r="S947" s="125"/>
      <c r="T947" s="124"/>
      <c r="U947" s="124"/>
      <c r="V947" s="124"/>
      <c r="W947" s="124"/>
      <c r="X947" s="124"/>
    </row>
    <row r="948" spans="1:24">
      <c r="A948" s="124"/>
      <c r="B948" s="124"/>
      <c r="C948" s="124"/>
      <c r="D948" s="124"/>
      <c r="E948" s="124"/>
      <c r="F948" s="125"/>
      <c r="G948" s="125"/>
      <c r="H948" s="125"/>
      <c r="I948" s="125"/>
      <c r="J948" s="125"/>
      <c r="K948" s="125"/>
      <c r="L948" s="125"/>
      <c r="M948" s="125"/>
      <c r="N948" s="125"/>
      <c r="O948" s="125"/>
      <c r="P948" s="125"/>
      <c r="Q948" s="125"/>
      <c r="R948" s="125"/>
      <c r="S948" s="125"/>
      <c r="T948" s="124"/>
      <c r="U948" s="124"/>
      <c r="V948" s="124"/>
      <c r="W948" s="124"/>
      <c r="X948" s="124"/>
    </row>
    <row r="949" spans="1:24">
      <c r="A949" s="124"/>
      <c r="B949" s="124"/>
      <c r="C949" s="124"/>
      <c r="D949" s="124"/>
      <c r="E949" s="124"/>
      <c r="F949" s="125"/>
      <c r="G949" s="125"/>
      <c r="H949" s="125"/>
      <c r="I949" s="125"/>
      <c r="J949" s="125"/>
      <c r="K949" s="125"/>
      <c r="L949" s="125"/>
      <c r="M949" s="125"/>
      <c r="N949" s="125"/>
      <c r="O949" s="125"/>
      <c r="P949" s="125"/>
      <c r="Q949" s="125"/>
      <c r="R949" s="125"/>
      <c r="S949" s="125"/>
      <c r="T949" s="124"/>
      <c r="U949" s="124"/>
      <c r="V949" s="124"/>
      <c r="W949" s="124"/>
      <c r="X949" s="124"/>
    </row>
    <row r="950" spans="1:24">
      <c r="A950" s="124"/>
      <c r="B950" s="124"/>
      <c r="C950" s="124"/>
      <c r="D950" s="124"/>
      <c r="E950" s="124"/>
      <c r="F950" s="125"/>
      <c r="G950" s="125"/>
      <c r="H950" s="125"/>
      <c r="I950" s="125"/>
      <c r="J950" s="125"/>
      <c r="K950" s="125"/>
      <c r="L950" s="125"/>
      <c r="M950" s="125"/>
      <c r="N950" s="125"/>
      <c r="O950" s="125"/>
      <c r="P950" s="125"/>
      <c r="Q950" s="125"/>
      <c r="R950" s="125"/>
      <c r="S950" s="125"/>
      <c r="T950" s="124"/>
      <c r="U950" s="124"/>
      <c r="V950" s="124"/>
      <c r="W950" s="124"/>
      <c r="X950" s="124"/>
    </row>
    <row r="951" spans="1:24">
      <c r="A951" s="124"/>
      <c r="B951" s="124"/>
      <c r="C951" s="124"/>
      <c r="D951" s="124"/>
      <c r="E951" s="124"/>
      <c r="F951" s="125"/>
      <c r="G951" s="125"/>
      <c r="H951" s="125"/>
      <c r="I951" s="125"/>
      <c r="J951" s="125"/>
      <c r="K951" s="125"/>
      <c r="L951" s="125"/>
      <c r="M951" s="125"/>
      <c r="N951" s="125"/>
      <c r="O951" s="125"/>
      <c r="P951" s="125"/>
      <c r="Q951" s="125"/>
      <c r="R951" s="125"/>
      <c r="S951" s="125"/>
      <c r="T951" s="124"/>
      <c r="U951" s="124"/>
      <c r="V951" s="124"/>
      <c r="W951" s="124"/>
      <c r="X951" s="124"/>
    </row>
    <row r="952" spans="1:24">
      <c r="A952" s="124"/>
      <c r="B952" s="124"/>
      <c r="C952" s="124"/>
      <c r="D952" s="124"/>
      <c r="E952" s="124"/>
      <c r="F952" s="125"/>
      <c r="G952" s="125"/>
      <c r="H952" s="125"/>
      <c r="I952" s="125"/>
      <c r="J952" s="125"/>
      <c r="K952" s="125"/>
      <c r="L952" s="125"/>
      <c r="M952" s="125"/>
      <c r="N952" s="125"/>
      <c r="O952" s="125"/>
      <c r="P952" s="125"/>
      <c r="Q952" s="125"/>
      <c r="R952" s="125"/>
      <c r="S952" s="125"/>
      <c r="T952" s="124"/>
      <c r="U952" s="124"/>
      <c r="V952" s="124"/>
      <c r="W952" s="124"/>
      <c r="X952" s="124"/>
    </row>
    <row r="953" spans="1:24">
      <c r="A953" s="124"/>
      <c r="B953" s="124"/>
      <c r="C953" s="124"/>
      <c r="D953" s="124"/>
      <c r="E953" s="124"/>
      <c r="F953" s="125"/>
      <c r="G953" s="125"/>
      <c r="H953" s="125"/>
      <c r="I953" s="125"/>
      <c r="J953" s="125"/>
      <c r="K953" s="125"/>
      <c r="L953" s="125"/>
      <c r="M953" s="125"/>
      <c r="N953" s="125"/>
      <c r="O953" s="125"/>
      <c r="P953" s="125"/>
      <c r="Q953" s="125"/>
      <c r="R953" s="125"/>
      <c r="S953" s="125"/>
      <c r="T953" s="124"/>
      <c r="U953" s="124"/>
      <c r="V953" s="124"/>
      <c r="W953" s="124"/>
      <c r="X953" s="124"/>
    </row>
    <row r="954" spans="1:24">
      <c r="A954" s="124"/>
      <c r="B954" s="124"/>
      <c r="C954" s="124"/>
      <c r="D954" s="124"/>
      <c r="E954" s="124"/>
      <c r="F954" s="125"/>
      <c r="G954" s="125"/>
      <c r="H954" s="125"/>
      <c r="I954" s="125"/>
      <c r="J954" s="125"/>
      <c r="K954" s="125"/>
      <c r="L954" s="125"/>
      <c r="M954" s="125"/>
      <c r="N954" s="125"/>
      <c r="O954" s="125"/>
      <c r="P954" s="125"/>
      <c r="Q954" s="125"/>
      <c r="R954" s="125"/>
      <c r="S954" s="125"/>
      <c r="T954" s="124"/>
      <c r="U954" s="124"/>
      <c r="V954" s="124"/>
      <c r="W954" s="124"/>
      <c r="X954" s="124"/>
    </row>
    <row r="955" spans="1:24">
      <c r="A955" s="124"/>
      <c r="B955" s="124"/>
      <c r="C955" s="124"/>
      <c r="D955" s="124"/>
      <c r="E955" s="124"/>
      <c r="F955" s="125"/>
      <c r="G955" s="125"/>
      <c r="H955" s="125"/>
      <c r="I955" s="125"/>
      <c r="J955" s="125"/>
      <c r="K955" s="125"/>
      <c r="L955" s="125"/>
      <c r="M955" s="125"/>
      <c r="N955" s="125"/>
      <c r="O955" s="125"/>
      <c r="P955" s="125"/>
      <c r="Q955" s="125"/>
      <c r="R955" s="125"/>
      <c r="S955" s="125"/>
      <c r="T955" s="124"/>
      <c r="U955" s="124"/>
      <c r="V955" s="124"/>
      <c r="W955" s="124"/>
      <c r="X955" s="124"/>
    </row>
    <row r="956" spans="1:24">
      <c r="A956" s="124"/>
      <c r="B956" s="124"/>
      <c r="C956" s="124"/>
      <c r="D956" s="124"/>
      <c r="E956" s="124"/>
      <c r="F956" s="125"/>
      <c r="G956" s="125"/>
      <c r="H956" s="125"/>
      <c r="I956" s="125"/>
      <c r="J956" s="125"/>
      <c r="K956" s="125"/>
      <c r="L956" s="125"/>
      <c r="M956" s="125"/>
      <c r="N956" s="125"/>
      <c r="O956" s="125"/>
      <c r="P956" s="125"/>
      <c r="Q956" s="125"/>
      <c r="R956" s="125"/>
      <c r="S956" s="125"/>
      <c r="T956" s="124"/>
      <c r="U956" s="124"/>
      <c r="V956" s="124"/>
      <c r="W956" s="124"/>
      <c r="X956" s="124"/>
    </row>
    <row r="957" spans="1:24">
      <c r="A957" s="124"/>
      <c r="B957" s="124"/>
      <c r="C957" s="124"/>
      <c r="D957" s="124"/>
      <c r="E957" s="124"/>
      <c r="F957" s="125"/>
      <c r="G957" s="125"/>
      <c r="H957" s="125"/>
      <c r="I957" s="125"/>
      <c r="J957" s="125"/>
      <c r="K957" s="125"/>
      <c r="L957" s="125"/>
      <c r="M957" s="125"/>
      <c r="N957" s="125"/>
      <c r="O957" s="125"/>
      <c r="P957" s="125"/>
      <c r="Q957" s="125"/>
      <c r="R957" s="125"/>
      <c r="S957" s="125"/>
      <c r="T957" s="124"/>
      <c r="U957" s="124"/>
      <c r="V957" s="124"/>
      <c r="W957" s="124"/>
      <c r="X957" s="124"/>
    </row>
    <row r="958" spans="1:24">
      <c r="A958" s="124"/>
      <c r="B958" s="124"/>
      <c r="C958" s="124"/>
      <c r="D958" s="124"/>
      <c r="E958" s="124"/>
      <c r="F958" s="125"/>
      <c r="G958" s="125"/>
      <c r="H958" s="125"/>
      <c r="I958" s="125"/>
      <c r="J958" s="125"/>
      <c r="K958" s="125"/>
      <c r="L958" s="125"/>
      <c r="M958" s="125"/>
      <c r="N958" s="125"/>
      <c r="O958" s="125"/>
      <c r="P958" s="125"/>
      <c r="Q958" s="125"/>
      <c r="R958" s="125"/>
      <c r="S958" s="125"/>
      <c r="T958" s="124"/>
      <c r="U958" s="124"/>
      <c r="V958" s="124"/>
      <c r="W958" s="124"/>
      <c r="X958" s="124"/>
    </row>
    <row r="959" spans="1:24">
      <c r="A959" s="124"/>
      <c r="B959" s="124"/>
      <c r="C959" s="124"/>
      <c r="D959" s="124"/>
      <c r="E959" s="124"/>
      <c r="F959" s="125"/>
      <c r="G959" s="125"/>
      <c r="H959" s="125"/>
      <c r="I959" s="125"/>
      <c r="J959" s="125"/>
      <c r="K959" s="125"/>
      <c r="L959" s="125"/>
      <c r="M959" s="125"/>
      <c r="N959" s="125"/>
      <c r="O959" s="125"/>
      <c r="P959" s="125"/>
      <c r="Q959" s="125"/>
      <c r="R959" s="125"/>
      <c r="S959" s="125"/>
      <c r="T959" s="124"/>
      <c r="U959" s="124"/>
      <c r="V959" s="124"/>
      <c r="W959" s="124"/>
      <c r="X959" s="124"/>
    </row>
    <row r="960" spans="1:24">
      <c r="A960" s="124"/>
      <c r="B960" s="124"/>
      <c r="C960" s="124"/>
      <c r="D960" s="124"/>
      <c r="E960" s="124"/>
      <c r="F960" s="125"/>
      <c r="G960" s="125"/>
      <c r="H960" s="125"/>
      <c r="I960" s="125"/>
      <c r="J960" s="125"/>
      <c r="K960" s="125"/>
      <c r="L960" s="125"/>
      <c r="M960" s="125"/>
      <c r="N960" s="125"/>
      <c r="O960" s="125"/>
      <c r="P960" s="125"/>
      <c r="Q960" s="125"/>
      <c r="R960" s="125"/>
      <c r="S960" s="125"/>
      <c r="T960" s="124"/>
      <c r="U960" s="124"/>
      <c r="V960" s="124"/>
      <c r="W960" s="124"/>
      <c r="X960" s="124"/>
    </row>
    <row r="961" spans="1:24">
      <c r="A961" s="124"/>
      <c r="B961" s="124"/>
      <c r="C961" s="124"/>
      <c r="D961" s="124"/>
      <c r="E961" s="124"/>
      <c r="F961" s="125"/>
      <c r="G961" s="125"/>
      <c r="H961" s="125"/>
      <c r="I961" s="125"/>
      <c r="J961" s="125"/>
      <c r="K961" s="125"/>
      <c r="L961" s="125"/>
      <c r="M961" s="125"/>
      <c r="N961" s="125"/>
      <c r="O961" s="125"/>
      <c r="P961" s="125"/>
      <c r="Q961" s="125"/>
      <c r="R961" s="125"/>
      <c r="S961" s="125"/>
      <c r="T961" s="124"/>
      <c r="U961" s="124"/>
      <c r="V961" s="124"/>
      <c r="W961" s="124"/>
      <c r="X961" s="124"/>
    </row>
    <row r="962" spans="1:24">
      <c r="A962" s="124"/>
      <c r="B962" s="124"/>
      <c r="C962" s="124"/>
      <c r="D962" s="124"/>
      <c r="E962" s="124"/>
      <c r="F962" s="125"/>
      <c r="G962" s="125"/>
      <c r="H962" s="125"/>
      <c r="I962" s="125"/>
      <c r="J962" s="125"/>
      <c r="K962" s="125"/>
      <c r="L962" s="125"/>
      <c r="M962" s="125"/>
      <c r="N962" s="125"/>
      <c r="O962" s="125"/>
      <c r="P962" s="125"/>
      <c r="Q962" s="125"/>
      <c r="R962" s="125"/>
      <c r="S962" s="125"/>
      <c r="T962" s="124"/>
      <c r="U962" s="124"/>
      <c r="V962" s="124"/>
      <c r="W962" s="124"/>
      <c r="X962" s="124"/>
    </row>
    <row r="963" spans="1:24">
      <c r="A963" s="124"/>
      <c r="B963" s="124"/>
      <c r="C963" s="124"/>
      <c r="D963" s="124"/>
      <c r="E963" s="124"/>
      <c r="F963" s="125"/>
      <c r="G963" s="125"/>
      <c r="H963" s="125"/>
      <c r="I963" s="125"/>
      <c r="J963" s="125"/>
      <c r="K963" s="125"/>
      <c r="L963" s="125"/>
      <c r="M963" s="125"/>
      <c r="N963" s="125"/>
      <c r="O963" s="125"/>
      <c r="P963" s="125"/>
      <c r="Q963" s="125"/>
      <c r="R963" s="125"/>
      <c r="S963" s="125"/>
      <c r="T963" s="124"/>
      <c r="U963" s="124"/>
      <c r="V963" s="124"/>
      <c r="W963" s="124"/>
      <c r="X963" s="124"/>
    </row>
    <row r="964" spans="1:24">
      <c r="A964" s="124"/>
      <c r="B964" s="124"/>
      <c r="C964" s="124"/>
      <c r="D964" s="124"/>
      <c r="E964" s="124"/>
      <c r="F964" s="125"/>
      <c r="G964" s="125"/>
      <c r="H964" s="125"/>
      <c r="I964" s="125"/>
      <c r="J964" s="125"/>
      <c r="K964" s="125"/>
      <c r="L964" s="125"/>
      <c r="M964" s="125"/>
      <c r="N964" s="125"/>
      <c r="O964" s="125"/>
      <c r="P964" s="125"/>
      <c r="Q964" s="125"/>
      <c r="R964" s="125"/>
      <c r="S964" s="125"/>
      <c r="T964" s="124"/>
      <c r="U964" s="124"/>
      <c r="V964" s="124"/>
      <c r="W964" s="124"/>
      <c r="X964" s="124"/>
    </row>
    <row r="965" spans="1:24">
      <c r="A965" s="124"/>
      <c r="B965" s="124"/>
      <c r="C965" s="124"/>
      <c r="D965" s="124"/>
      <c r="E965" s="124"/>
      <c r="F965" s="125"/>
      <c r="G965" s="125"/>
      <c r="H965" s="125"/>
      <c r="I965" s="125"/>
      <c r="J965" s="125"/>
      <c r="K965" s="125"/>
      <c r="L965" s="125"/>
      <c r="M965" s="125"/>
      <c r="N965" s="125"/>
      <c r="O965" s="125"/>
      <c r="P965" s="125"/>
      <c r="Q965" s="125"/>
      <c r="R965" s="125"/>
      <c r="S965" s="125"/>
      <c r="T965" s="124"/>
      <c r="U965" s="124"/>
      <c r="V965" s="124"/>
      <c r="W965" s="124"/>
      <c r="X965" s="124"/>
    </row>
    <row r="966" spans="1:24">
      <c r="A966" s="124"/>
      <c r="B966" s="124"/>
      <c r="C966" s="124"/>
      <c r="D966" s="124"/>
      <c r="E966" s="124"/>
      <c r="F966" s="125"/>
      <c r="G966" s="125"/>
      <c r="H966" s="125"/>
      <c r="I966" s="125"/>
      <c r="J966" s="125"/>
      <c r="K966" s="125"/>
      <c r="L966" s="125"/>
      <c r="M966" s="125"/>
      <c r="N966" s="125"/>
      <c r="O966" s="125"/>
      <c r="P966" s="125"/>
      <c r="Q966" s="125"/>
      <c r="R966" s="125"/>
      <c r="S966" s="125"/>
      <c r="T966" s="124"/>
      <c r="U966" s="124"/>
      <c r="V966" s="124"/>
      <c r="W966" s="124"/>
      <c r="X966" s="124"/>
    </row>
    <row r="967" spans="1:24">
      <c r="A967" s="124"/>
      <c r="B967" s="124"/>
      <c r="C967" s="124"/>
      <c r="D967" s="124"/>
      <c r="E967" s="124"/>
      <c r="F967" s="125"/>
      <c r="G967" s="125"/>
      <c r="H967" s="125"/>
      <c r="I967" s="125"/>
      <c r="J967" s="125"/>
      <c r="K967" s="125"/>
      <c r="L967" s="125"/>
      <c r="M967" s="125"/>
      <c r="N967" s="125"/>
      <c r="O967" s="125"/>
      <c r="P967" s="125"/>
      <c r="Q967" s="125"/>
      <c r="R967" s="125"/>
      <c r="S967" s="125"/>
      <c r="T967" s="124"/>
      <c r="U967" s="124"/>
      <c r="V967" s="124"/>
      <c r="W967" s="124"/>
      <c r="X967" s="124"/>
    </row>
    <row r="968" spans="1:24">
      <c r="A968" s="124"/>
      <c r="B968" s="124"/>
      <c r="C968" s="124"/>
      <c r="D968" s="124"/>
      <c r="E968" s="124"/>
      <c r="F968" s="125"/>
      <c r="G968" s="125"/>
      <c r="H968" s="125"/>
      <c r="I968" s="125"/>
      <c r="J968" s="125"/>
      <c r="K968" s="125"/>
      <c r="L968" s="125"/>
      <c r="M968" s="125"/>
      <c r="N968" s="125"/>
      <c r="O968" s="125"/>
      <c r="P968" s="125"/>
      <c r="Q968" s="125"/>
      <c r="R968" s="125"/>
      <c r="S968" s="125"/>
      <c r="T968" s="124"/>
      <c r="U968" s="124"/>
      <c r="V968" s="124"/>
      <c r="W968" s="124"/>
      <c r="X968" s="124"/>
    </row>
    <row r="969" spans="1:24">
      <c r="A969" s="124"/>
      <c r="B969" s="124"/>
      <c r="C969" s="124"/>
      <c r="D969" s="124"/>
      <c r="E969" s="124"/>
      <c r="F969" s="125"/>
      <c r="G969" s="125"/>
      <c r="H969" s="125"/>
      <c r="I969" s="125"/>
      <c r="J969" s="125"/>
      <c r="K969" s="125"/>
      <c r="L969" s="125"/>
      <c r="M969" s="125"/>
      <c r="N969" s="125"/>
      <c r="O969" s="125"/>
      <c r="P969" s="125"/>
      <c r="Q969" s="125"/>
      <c r="R969" s="125"/>
      <c r="S969" s="125"/>
      <c r="T969" s="124"/>
      <c r="U969" s="124"/>
      <c r="V969" s="124"/>
      <c r="W969" s="124"/>
      <c r="X969" s="124"/>
    </row>
    <row r="970" spans="1:24">
      <c r="A970" s="124"/>
      <c r="B970" s="124"/>
      <c r="C970" s="124"/>
      <c r="D970" s="124"/>
      <c r="E970" s="124"/>
      <c r="F970" s="125"/>
      <c r="G970" s="125"/>
      <c r="H970" s="125"/>
      <c r="I970" s="125"/>
      <c r="J970" s="125"/>
      <c r="K970" s="125"/>
      <c r="L970" s="125"/>
      <c r="M970" s="125"/>
      <c r="N970" s="125"/>
      <c r="O970" s="125"/>
      <c r="P970" s="125"/>
      <c r="Q970" s="125"/>
      <c r="R970" s="125"/>
      <c r="S970" s="125"/>
      <c r="T970" s="124"/>
      <c r="U970" s="124"/>
      <c r="V970" s="124"/>
      <c r="W970" s="124"/>
      <c r="X970" s="124"/>
    </row>
    <row r="971" spans="1:24">
      <c r="A971" s="124"/>
      <c r="B971" s="124"/>
      <c r="C971" s="124"/>
      <c r="D971" s="124"/>
      <c r="E971" s="124"/>
      <c r="F971" s="125"/>
      <c r="G971" s="125"/>
      <c r="H971" s="125"/>
      <c r="I971" s="125"/>
      <c r="J971" s="125"/>
      <c r="K971" s="125"/>
      <c r="L971" s="125"/>
      <c r="M971" s="125"/>
      <c r="N971" s="125"/>
      <c r="O971" s="125"/>
      <c r="P971" s="125"/>
      <c r="Q971" s="125"/>
      <c r="R971" s="125"/>
      <c r="S971" s="125"/>
      <c r="T971" s="124"/>
      <c r="U971" s="124"/>
      <c r="V971" s="124"/>
      <c r="W971" s="124"/>
      <c r="X971" s="124"/>
    </row>
    <row r="972" spans="1:24">
      <c r="A972" s="124"/>
      <c r="B972" s="124"/>
      <c r="C972" s="124"/>
      <c r="D972" s="124"/>
      <c r="E972" s="124"/>
      <c r="F972" s="125"/>
      <c r="G972" s="125"/>
      <c r="H972" s="125"/>
      <c r="I972" s="125"/>
      <c r="J972" s="125"/>
      <c r="K972" s="125"/>
      <c r="L972" s="125"/>
      <c r="M972" s="125"/>
      <c r="N972" s="125"/>
      <c r="O972" s="125"/>
      <c r="P972" s="125"/>
      <c r="Q972" s="125"/>
      <c r="R972" s="125"/>
      <c r="S972" s="125"/>
      <c r="T972" s="124"/>
      <c r="U972" s="124"/>
      <c r="V972" s="124"/>
      <c r="W972" s="124"/>
      <c r="X972" s="124"/>
    </row>
    <row r="973" spans="1:24">
      <c r="A973" s="124"/>
      <c r="B973" s="124"/>
      <c r="C973" s="124"/>
      <c r="D973" s="124"/>
      <c r="E973" s="124"/>
      <c r="F973" s="125"/>
      <c r="G973" s="125"/>
      <c r="H973" s="125"/>
      <c r="I973" s="125"/>
      <c r="J973" s="125"/>
      <c r="K973" s="125"/>
      <c r="L973" s="125"/>
      <c r="M973" s="125"/>
      <c r="N973" s="125"/>
      <c r="O973" s="125"/>
      <c r="P973" s="125"/>
      <c r="Q973" s="125"/>
      <c r="R973" s="125"/>
      <c r="S973" s="125"/>
      <c r="T973" s="124"/>
      <c r="U973" s="124"/>
      <c r="V973" s="124"/>
      <c r="W973" s="124"/>
      <c r="X973" s="124"/>
    </row>
    <row r="974" spans="1:24">
      <c r="A974" s="124"/>
      <c r="B974" s="124"/>
      <c r="C974" s="124"/>
      <c r="D974" s="124"/>
      <c r="E974" s="124"/>
      <c r="F974" s="125"/>
      <c r="G974" s="125"/>
      <c r="H974" s="125"/>
      <c r="I974" s="125"/>
      <c r="J974" s="125"/>
      <c r="K974" s="125"/>
      <c r="L974" s="125"/>
      <c r="M974" s="125"/>
      <c r="N974" s="125"/>
      <c r="O974" s="125"/>
      <c r="P974" s="125"/>
      <c r="Q974" s="125"/>
      <c r="R974" s="125"/>
      <c r="S974" s="125"/>
      <c r="T974" s="124"/>
      <c r="U974" s="124"/>
      <c r="V974" s="124"/>
      <c r="W974" s="124"/>
      <c r="X974" s="124"/>
    </row>
    <row r="975" spans="1:24">
      <c r="A975" s="124"/>
      <c r="B975" s="124"/>
      <c r="C975" s="124"/>
      <c r="D975" s="124"/>
      <c r="E975" s="124"/>
      <c r="F975" s="125"/>
      <c r="G975" s="125"/>
      <c r="H975" s="125"/>
      <c r="I975" s="125"/>
      <c r="J975" s="125"/>
      <c r="K975" s="125"/>
      <c r="L975" s="125"/>
      <c r="M975" s="125"/>
      <c r="N975" s="125"/>
      <c r="O975" s="125"/>
      <c r="P975" s="125"/>
      <c r="Q975" s="125"/>
      <c r="R975" s="125"/>
      <c r="S975" s="125"/>
      <c r="T975" s="124"/>
      <c r="U975" s="124"/>
      <c r="V975" s="124"/>
      <c r="W975" s="124"/>
      <c r="X975" s="124"/>
    </row>
    <row r="976" spans="1:24">
      <c r="A976" s="124"/>
      <c r="B976" s="124"/>
      <c r="C976" s="124"/>
      <c r="D976" s="124"/>
      <c r="E976" s="124"/>
      <c r="F976" s="125"/>
      <c r="G976" s="125"/>
      <c r="H976" s="125"/>
      <c r="I976" s="125"/>
      <c r="J976" s="125"/>
      <c r="K976" s="125"/>
      <c r="L976" s="125"/>
      <c r="M976" s="125"/>
      <c r="N976" s="125"/>
      <c r="O976" s="125"/>
      <c r="P976" s="125"/>
      <c r="Q976" s="125"/>
      <c r="R976" s="125"/>
      <c r="S976" s="125"/>
      <c r="T976" s="124"/>
      <c r="U976" s="124"/>
      <c r="V976" s="124"/>
      <c r="W976" s="124"/>
      <c r="X976" s="124"/>
    </row>
    <row r="977" spans="1:24">
      <c r="A977" s="124"/>
      <c r="B977" s="124"/>
      <c r="C977" s="124"/>
      <c r="D977" s="124"/>
      <c r="E977" s="124"/>
      <c r="F977" s="125"/>
      <c r="G977" s="125"/>
      <c r="H977" s="125"/>
      <c r="I977" s="125"/>
      <c r="J977" s="125"/>
      <c r="K977" s="125"/>
      <c r="L977" s="125"/>
      <c r="M977" s="125"/>
      <c r="N977" s="125"/>
      <c r="O977" s="125"/>
      <c r="P977" s="125"/>
      <c r="Q977" s="125"/>
      <c r="R977" s="125"/>
      <c r="S977" s="125"/>
      <c r="T977" s="124"/>
      <c r="U977" s="124"/>
      <c r="V977" s="124"/>
      <c r="W977" s="124"/>
      <c r="X977" s="124"/>
    </row>
    <row r="978" spans="1:24">
      <c r="A978" s="124"/>
      <c r="B978" s="124"/>
      <c r="C978" s="124"/>
      <c r="D978" s="124"/>
      <c r="E978" s="124"/>
      <c r="F978" s="125"/>
      <c r="G978" s="125"/>
      <c r="H978" s="125"/>
      <c r="I978" s="125"/>
      <c r="J978" s="125"/>
      <c r="K978" s="125"/>
      <c r="L978" s="125"/>
      <c r="M978" s="125"/>
      <c r="N978" s="125"/>
      <c r="O978" s="125"/>
      <c r="P978" s="125"/>
      <c r="Q978" s="125"/>
      <c r="R978" s="125"/>
      <c r="S978" s="125"/>
      <c r="T978" s="124"/>
      <c r="U978" s="124"/>
      <c r="V978" s="124"/>
      <c r="W978" s="124"/>
      <c r="X978" s="124"/>
    </row>
    <row r="979" spans="1:24">
      <c r="A979" s="124"/>
      <c r="B979" s="124"/>
      <c r="C979" s="124"/>
      <c r="D979" s="124"/>
      <c r="E979" s="124"/>
      <c r="F979" s="125"/>
      <c r="G979" s="125"/>
      <c r="H979" s="125"/>
      <c r="I979" s="125"/>
      <c r="J979" s="125"/>
      <c r="K979" s="125"/>
      <c r="L979" s="125"/>
      <c r="M979" s="125"/>
      <c r="N979" s="125"/>
      <c r="O979" s="125"/>
      <c r="P979" s="125"/>
      <c r="Q979" s="125"/>
      <c r="R979" s="125"/>
      <c r="S979" s="125"/>
      <c r="T979" s="124"/>
      <c r="U979" s="124"/>
      <c r="V979" s="124"/>
      <c r="W979" s="124"/>
      <c r="X979" s="124"/>
    </row>
    <row r="980" spans="1:24">
      <c r="A980" s="124"/>
      <c r="B980" s="124"/>
      <c r="C980" s="124"/>
      <c r="D980" s="124"/>
      <c r="E980" s="124"/>
      <c r="F980" s="125"/>
      <c r="G980" s="125"/>
      <c r="H980" s="125"/>
      <c r="I980" s="125"/>
      <c r="J980" s="125"/>
      <c r="K980" s="125"/>
      <c r="L980" s="125"/>
      <c r="M980" s="125"/>
      <c r="N980" s="125"/>
      <c r="O980" s="125"/>
      <c r="P980" s="125"/>
      <c r="Q980" s="125"/>
      <c r="R980" s="125"/>
      <c r="S980" s="125"/>
      <c r="T980" s="124"/>
      <c r="U980" s="124"/>
      <c r="V980" s="124"/>
      <c r="W980" s="124"/>
      <c r="X980" s="124"/>
    </row>
    <row r="981" spans="1:24">
      <c r="A981" s="124"/>
      <c r="B981" s="124"/>
      <c r="C981" s="124"/>
      <c r="D981" s="124"/>
      <c r="E981" s="124"/>
      <c r="F981" s="125"/>
      <c r="G981" s="125"/>
      <c r="H981" s="125"/>
      <c r="I981" s="125"/>
      <c r="J981" s="125"/>
      <c r="K981" s="125"/>
      <c r="L981" s="125"/>
      <c r="M981" s="125"/>
      <c r="N981" s="125"/>
      <c r="O981" s="125"/>
      <c r="P981" s="125"/>
      <c r="Q981" s="125"/>
      <c r="R981" s="125"/>
      <c r="S981" s="125"/>
      <c r="T981" s="124"/>
      <c r="U981" s="124"/>
      <c r="V981" s="124"/>
      <c r="W981" s="124"/>
      <c r="X981" s="124"/>
    </row>
    <row r="982" spans="1:24">
      <c r="A982" s="124"/>
      <c r="B982" s="124"/>
      <c r="C982" s="124"/>
      <c r="D982" s="124"/>
      <c r="E982" s="124"/>
      <c r="F982" s="125"/>
      <c r="G982" s="125"/>
      <c r="H982" s="125"/>
      <c r="I982" s="125"/>
      <c r="J982" s="125"/>
      <c r="K982" s="125"/>
      <c r="L982" s="125"/>
      <c r="M982" s="125"/>
      <c r="N982" s="125"/>
      <c r="O982" s="125"/>
      <c r="P982" s="125"/>
      <c r="Q982" s="125"/>
      <c r="R982" s="125"/>
      <c r="S982" s="125"/>
      <c r="T982" s="124"/>
      <c r="U982" s="124"/>
      <c r="V982" s="124"/>
      <c r="W982" s="124"/>
      <c r="X982" s="124"/>
    </row>
    <row r="983" spans="1:24">
      <c r="A983" s="124"/>
      <c r="B983" s="124"/>
      <c r="C983" s="124"/>
      <c r="D983" s="124"/>
      <c r="E983" s="124"/>
      <c r="F983" s="125"/>
      <c r="G983" s="125"/>
      <c r="H983" s="125"/>
      <c r="I983" s="125"/>
      <c r="J983" s="125"/>
      <c r="K983" s="125"/>
      <c r="L983" s="125"/>
      <c r="M983" s="125"/>
      <c r="N983" s="125"/>
      <c r="O983" s="125"/>
      <c r="P983" s="125"/>
      <c r="Q983" s="125"/>
      <c r="R983" s="125"/>
      <c r="S983" s="125"/>
      <c r="T983" s="124"/>
      <c r="U983" s="124"/>
      <c r="V983" s="124"/>
      <c r="W983" s="124"/>
      <c r="X983" s="124"/>
    </row>
    <row r="984" spans="1:24">
      <c r="A984" s="124"/>
      <c r="B984" s="124"/>
      <c r="C984" s="124"/>
      <c r="D984" s="124"/>
      <c r="E984" s="124"/>
      <c r="F984" s="125"/>
      <c r="G984" s="125"/>
      <c r="H984" s="125"/>
      <c r="I984" s="125"/>
      <c r="J984" s="125"/>
      <c r="K984" s="125"/>
      <c r="L984" s="125"/>
      <c r="M984" s="125"/>
      <c r="N984" s="125"/>
      <c r="O984" s="125"/>
      <c r="P984" s="125"/>
      <c r="Q984" s="125"/>
      <c r="R984" s="125"/>
      <c r="S984" s="125"/>
      <c r="T984" s="124"/>
      <c r="U984" s="124"/>
      <c r="V984" s="124"/>
      <c r="W984" s="124"/>
      <c r="X984" s="124"/>
    </row>
    <row r="985" spans="1:24">
      <c r="A985" s="124"/>
      <c r="B985" s="124"/>
      <c r="C985" s="124"/>
      <c r="D985" s="124"/>
      <c r="E985" s="124"/>
      <c r="F985" s="125"/>
      <c r="G985" s="125"/>
      <c r="H985" s="125"/>
      <c r="I985" s="125"/>
      <c r="J985" s="125"/>
      <c r="K985" s="125"/>
      <c r="L985" s="125"/>
      <c r="M985" s="125"/>
      <c r="N985" s="125"/>
      <c r="O985" s="125"/>
      <c r="P985" s="125"/>
      <c r="Q985" s="125"/>
      <c r="R985" s="125"/>
      <c r="S985" s="125"/>
      <c r="T985" s="124"/>
      <c r="U985" s="124"/>
      <c r="V985" s="124"/>
      <c r="W985" s="124"/>
      <c r="X985" s="124"/>
    </row>
    <row r="986" spans="1:24">
      <c r="A986" s="124"/>
      <c r="B986" s="124"/>
      <c r="C986" s="124"/>
      <c r="D986" s="124"/>
      <c r="E986" s="124"/>
      <c r="F986" s="125"/>
      <c r="G986" s="125"/>
      <c r="H986" s="125"/>
      <c r="I986" s="125"/>
      <c r="J986" s="125"/>
      <c r="K986" s="125"/>
      <c r="L986" s="125"/>
      <c r="M986" s="125"/>
      <c r="N986" s="125"/>
      <c r="O986" s="125"/>
      <c r="P986" s="125"/>
      <c r="Q986" s="125"/>
      <c r="R986" s="125"/>
      <c r="S986" s="125"/>
      <c r="T986" s="124"/>
      <c r="U986" s="124"/>
      <c r="V986" s="124"/>
      <c r="W986" s="124"/>
      <c r="X986" s="124"/>
    </row>
    <row r="987" spans="1:24">
      <c r="A987" s="124"/>
      <c r="B987" s="124"/>
      <c r="C987" s="124"/>
      <c r="D987" s="124"/>
      <c r="E987" s="124"/>
      <c r="F987" s="125"/>
      <c r="G987" s="125"/>
      <c r="H987" s="125"/>
      <c r="I987" s="125"/>
      <c r="J987" s="125"/>
      <c r="K987" s="125"/>
      <c r="L987" s="125"/>
      <c r="M987" s="125"/>
      <c r="N987" s="125"/>
      <c r="O987" s="125"/>
      <c r="P987" s="125"/>
      <c r="Q987" s="125"/>
      <c r="R987" s="125"/>
      <c r="S987" s="125"/>
      <c r="T987" s="124"/>
      <c r="U987" s="124"/>
      <c r="V987" s="124"/>
      <c r="W987" s="124"/>
      <c r="X987" s="124"/>
    </row>
    <row r="988" spans="1:24">
      <c r="A988" s="124"/>
      <c r="B988" s="124"/>
      <c r="C988" s="124"/>
      <c r="D988" s="124"/>
      <c r="E988" s="124"/>
      <c r="F988" s="125"/>
      <c r="G988" s="125"/>
      <c r="H988" s="125"/>
      <c r="I988" s="125"/>
      <c r="J988" s="125"/>
      <c r="K988" s="125"/>
      <c r="L988" s="125"/>
      <c r="M988" s="125"/>
      <c r="N988" s="125"/>
      <c r="O988" s="125"/>
      <c r="P988" s="125"/>
      <c r="Q988" s="125"/>
      <c r="R988" s="125"/>
      <c r="S988" s="125"/>
      <c r="T988" s="124"/>
      <c r="U988" s="124"/>
      <c r="V988" s="124"/>
      <c r="W988" s="124"/>
      <c r="X988" s="124"/>
    </row>
    <row r="989" spans="1:24">
      <c r="A989" s="124"/>
      <c r="B989" s="124"/>
      <c r="C989" s="124"/>
      <c r="D989" s="124"/>
      <c r="E989" s="124"/>
      <c r="F989" s="125"/>
      <c r="G989" s="125"/>
      <c r="H989" s="125"/>
      <c r="I989" s="125"/>
      <c r="J989" s="125"/>
      <c r="K989" s="125"/>
      <c r="L989" s="125"/>
      <c r="M989" s="125"/>
      <c r="N989" s="125"/>
      <c r="O989" s="125"/>
      <c r="P989" s="125"/>
      <c r="Q989" s="125"/>
      <c r="R989" s="125"/>
      <c r="S989" s="125"/>
      <c r="T989" s="124"/>
      <c r="U989" s="124"/>
      <c r="V989" s="124"/>
      <c r="W989" s="124"/>
      <c r="X989" s="124"/>
    </row>
    <row r="990" spans="1:24">
      <c r="A990" s="124"/>
      <c r="B990" s="124"/>
      <c r="C990" s="124"/>
      <c r="D990" s="124"/>
      <c r="E990" s="124"/>
      <c r="F990" s="125"/>
      <c r="G990" s="125"/>
      <c r="H990" s="125"/>
      <c r="I990" s="125"/>
      <c r="J990" s="125"/>
      <c r="K990" s="125"/>
      <c r="L990" s="125"/>
      <c r="M990" s="125"/>
      <c r="N990" s="125"/>
      <c r="O990" s="125"/>
      <c r="P990" s="125"/>
      <c r="Q990" s="125"/>
      <c r="R990" s="125"/>
      <c r="S990" s="125"/>
      <c r="T990" s="124"/>
      <c r="U990" s="124"/>
      <c r="V990" s="124"/>
      <c r="W990" s="124"/>
      <c r="X990" s="124"/>
    </row>
    <row r="991" spans="1:24">
      <c r="A991" s="124"/>
      <c r="B991" s="124"/>
      <c r="C991" s="124"/>
      <c r="D991" s="124"/>
      <c r="E991" s="124"/>
      <c r="F991" s="125"/>
      <c r="G991" s="125"/>
      <c r="H991" s="125"/>
      <c r="I991" s="125"/>
      <c r="J991" s="125"/>
      <c r="K991" s="125"/>
      <c r="L991" s="125"/>
      <c r="M991" s="125"/>
      <c r="N991" s="125"/>
      <c r="O991" s="125"/>
      <c r="P991" s="125"/>
      <c r="Q991" s="125"/>
      <c r="R991" s="125"/>
      <c r="S991" s="125"/>
      <c r="T991" s="124"/>
      <c r="U991" s="124"/>
      <c r="V991" s="124"/>
      <c r="W991" s="124"/>
      <c r="X991" s="124"/>
    </row>
    <row r="992" spans="1:24">
      <c r="A992" s="124"/>
      <c r="B992" s="124"/>
      <c r="C992" s="124"/>
      <c r="D992" s="124"/>
      <c r="E992" s="124"/>
      <c r="F992" s="125"/>
      <c r="G992" s="125"/>
      <c r="H992" s="125"/>
      <c r="I992" s="125"/>
      <c r="J992" s="125"/>
      <c r="K992" s="125"/>
      <c r="L992" s="125"/>
      <c r="M992" s="125"/>
      <c r="N992" s="125"/>
      <c r="O992" s="125"/>
      <c r="P992" s="125"/>
      <c r="Q992" s="125"/>
      <c r="R992" s="125"/>
      <c r="S992" s="125"/>
      <c r="T992" s="124"/>
      <c r="U992" s="124"/>
      <c r="V992" s="124"/>
      <c r="W992" s="124"/>
      <c r="X992" s="124"/>
    </row>
    <row r="993" spans="1:24">
      <c r="A993" s="124"/>
      <c r="B993" s="124"/>
      <c r="C993" s="124"/>
      <c r="D993" s="124"/>
      <c r="E993" s="124"/>
      <c r="F993" s="125"/>
      <c r="G993" s="125"/>
      <c r="H993" s="125"/>
      <c r="I993" s="125"/>
      <c r="J993" s="125"/>
      <c r="K993" s="125"/>
      <c r="L993" s="125"/>
      <c r="M993" s="125"/>
      <c r="N993" s="125"/>
      <c r="O993" s="125"/>
      <c r="P993" s="125"/>
      <c r="Q993" s="125"/>
      <c r="R993" s="125"/>
      <c r="S993" s="125"/>
      <c r="T993" s="124"/>
      <c r="U993" s="124"/>
      <c r="V993" s="124"/>
      <c r="W993" s="124"/>
      <c r="X993" s="124"/>
    </row>
    <row r="994" spans="1:24">
      <c r="A994" s="124"/>
      <c r="B994" s="124"/>
      <c r="C994" s="124"/>
      <c r="D994" s="124"/>
      <c r="E994" s="124"/>
      <c r="F994" s="125"/>
      <c r="G994" s="125"/>
      <c r="H994" s="125"/>
      <c r="I994" s="125"/>
      <c r="J994" s="125"/>
      <c r="K994" s="125"/>
      <c r="L994" s="125"/>
      <c r="M994" s="125"/>
      <c r="N994" s="125"/>
      <c r="O994" s="125"/>
      <c r="P994" s="125"/>
      <c r="Q994" s="125"/>
      <c r="R994" s="125"/>
      <c r="S994" s="125"/>
      <c r="T994" s="124"/>
      <c r="U994" s="124"/>
      <c r="V994" s="124"/>
      <c r="W994" s="124"/>
      <c r="X994" s="124"/>
    </row>
    <row r="995" spans="1:24">
      <c r="A995" s="124"/>
      <c r="B995" s="124"/>
      <c r="C995" s="124"/>
      <c r="D995" s="124"/>
      <c r="E995" s="124"/>
      <c r="F995" s="125"/>
      <c r="G995" s="125"/>
      <c r="H995" s="125"/>
      <c r="I995" s="125"/>
      <c r="J995" s="125"/>
      <c r="K995" s="125"/>
      <c r="L995" s="125"/>
      <c r="M995" s="125"/>
      <c r="N995" s="125"/>
      <c r="O995" s="125"/>
      <c r="P995" s="125"/>
      <c r="Q995" s="125"/>
      <c r="R995" s="125"/>
      <c r="S995" s="125"/>
      <c r="T995" s="124"/>
      <c r="U995" s="124"/>
      <c r="V995" s="124"/>
      <c r="W995" s="124"/>
      <c r="X995" s="124"/>
    </row>
    <row r="996" spans="1:24">
      <c r="A996" s="124"/>
      <c r="B996" s="124"/>
      <c r="C996" s="124"/>
      <c r="D996" s="124"/>
      <c r="E996" s="124"/>
      <c r="F996" s="125"/>
      <c r="G996" s="125"/>
      <c r="H996" s="125"/>
      <c r="I996" s="125"/>
      <c r="J996" s="125"/>
      <c r="K996" s="125"/>
      <c r="L996" s="125"/>
      <c r="M996" s="125"/>
      <c r="N996" s="125"/>
      <c r="O996" s="125"/>
      <c r="P996" s="125"/>
      <c r="Q996" s="125"/>
      <c r="R996" s="125"/>
      <c r="S996" s="125"/>
      <c r="T996" s="124"/>
      <c r="U996" s="124"/>
      <c r="V996" s="124"/>
      <c r="W996" s="124"/>
      <c r="X996" s="124"/>
    </row>
    <row r="997" spans="1:24">
      <c r="A997" s="124"/>
      <c r="B997" s="124"/>
      <c r="C997" s="124"/>
      <c r="D997" s="124"/>
      <c r="E997" s="124"/>
      <c r="F997" s="125"/>
      <c r="G997" s="125"/>
      <c r="H997" s="125"/>
      <c r="I997" s="125"/>
      <c r="J997" s="125"/>
      <c r="K997" s="125"/>
      <c r="L997" s="125"/>
      <c r="M997" s="125"/>
      <c r="N997" s="125"/>
      <c r="O997" s="125"/>
      <c r="P997" s="125"/>
      <c r="Q997" s="125"/>
      <c r="R997" s="125"/>
      <c r="S997" s="125"/>
      <c r="T997" s="124"/>
      <c r="U997" s="124"/>
      <c r="V997" s="124"/>
      <c r="W997" s="124"/>
      <c r="X997" s="124"/>
    </row>
    <row r="998" spans="1:24">
      <c r="A998" s="124"/>
      <c r="B998" s="124"/>
      <c r="C998" s="124"/>
      <c r="D998" s="124"/>
      <c r="E998" s="124"/>
      <c r="F998" s="125"/>
      <c r="G998" s="125"/>
      <c r="H998" s="125"/>
      <c r="I998" s="125"/>
      <c r="J998" s="125"/>
      <c r="K998" s="125"/>
      <c r="L998" s="125"/>
      <c r="M998" s="125"/>
      <c r="N998" s="125"/>
      <c r="O998" s="125"/>
      <c r="P998" s="125"/>
      <c r="Q998" s="125"/>
      <c r="R998" s="125"/>
      <c r="S998" s="125"/>
      <c r="T998" s="124"/>
      <c r="U998" s="124"/>
      <c r="V998" s="124"/>
      <c r="W998" s="124"/>
      <c r="X998" s="124"/>
    </row>
    <row r="999" spans="1:24">
      <c r="A999" s="124"/>
      <c r="B999" s="124"/>
      <c r="C999" s="124"/>
      <c r="D999" s="124"/>
      <c r="E999" s="124"/>
      <c r="F999" s="125"/>
      <c r="G999" s="125"/>
      <c r="H999" s="125"/>
      <c r="I999" s="125"/>
      <c r="J999" s="125"/>
      <c r="K999" s="125"/>
      <c r="L999" s="125"/>
      <c r="M999" s="125"/>
      <c r="N999" s="125"/>
      <c r="O999" s="125"/>
      <c r="P999" s="125"/>
      <c r="Q999" s="125"/>
      <c r="R999" s="125"/>
      <c r="S999" s="125"/>
      <c r="T999" s="124"/>
      <c r="U999" s="124"/>
      <c r="V999" s="124"/>
      <c r="W999" s="124"/>
      <c r="X999" s="124"/>
    </row>
    <row r="1000" spans="1:24">
      <c r="A1000" s="124"/>
      <c r="B1000" s="124"/>
      <c r="C1000" s="124"/>
      <c r="D1000" s="124"/>
      <c r="E1000" s="124"/>
      <c r="F1000" s="125"/>
      <c r="G1000" s="125"/>
      <c r="H1000" s="125"/>
      <c r="I1000" s="125"/>
      <c r="J1000" s="125"/>
      <c r="K1000" s="125"/>
      <c r="L1000" s="125"/>
      <c r="M1000" s="125"/>
      <c r="N1000" s="125"/>
      <c r="O1000" s="125"/>
      <c r="P1000" s="125"/>
      <c r="Q1000" s="125"/>
      <c r="R1000" s="125"/>
      <c r="S1000" s="125"/>
      <c r="T1000" s="124"/>
      <c r="U1000" s="124"/>
      <c r="V1000" s="124"/>
      <c r="W1000" s="124"/>
      <c r="X1000" s="124"/>
    </row>
    <row r="1001" spans="1:24">
      <c r="A1001" s="124"/>
      <c r="B1001" s="124"/>
      <c r="C1001" s="124"/>
      <c r="D1001" s="124"/>
      <c r="E1001" s="124"/>
      <c r="F1001" s="125"/>
      <c r="G1001" s="125"/>
      <c r="H1001" s="125"/>
      <c r="I1001" s="125"/>
      <c r="J1001" s="125"/>
      <c r="K1001" s="125"/>
      <c r="L1001" s="125"/>
      <c r="M1001" s="125"/>
      <c r="N1001" s="125"/>
      <c r="O1001" s="125"/>
      <c r="P1001" s="125"/>
      <c r="Q1001" s="125"/>
      <c r="R1001" s="125"/>
      <c r="S1001" s="125"/>
      <c r="T1001" s="124"/>
      <c r="U1001" s="124"/>
      <c r="V1001" s="124"/>
      <c r="W1001" s="124"/>
      <c r="X1001" s="124"/>
    </row>
    <row r="1002" spans="1:24">
      <c r="A1002" s="124"/>
      <c r="B1002" s="124"/>
      <c r="C1002" s="124"/>
      <c r="D1002" s="124"/>
      <c r="E1002" s="124"/>
      <c r="F1002" s="125"/>
      <c r="G1002" s="125"/>
      <c r="H1002" s="125"/>
      <c r="I1002" s="125"/>
      <c r="J1002" s="125"/>
      <c r="K1002" s="125"/>
      <c r="L1002" s="125"/>
      <c r="M1002" s="125"/>
      <c r="N1002" s="125"/>
      <c r="O1002" s="125"/>
      <c r="P1002" s="125"/>
      <c r="Q1002" s="125"/>
      <c r="R1002" s="125"/>
      <c r="S1002" s="125"/>
      <c r="T1002" s="124"/>
      <c r="U1002" s="124"/>
      <c r="V1002" s="124"/>
      <c r="W1002" s="124"/>
      <c r="X1002" s="124"/>
    </row>
    <row r="1003" spans="1:24">
      <c r="A1003" s="124"/>
      <c r="B1003" s="124"/>
      <c r="C1003" s="124"/>
      <c r="D1003" s="124"/>
      <c r="E1003" s="124"/>
      <c r="F1003" s="125"/>
      <c r="G1003" s="125"/>
      <c r="H1003" s="125"/>
      <c r="I1003" s="125"/>
      <c r="J1003" s="125"/>
      <c r="K1003" s="125"/>
      <c r="L1003" s="125"/>
      <c r="M1003" s="125"/>
      <c r="N1003" s="125"/>
      <c r="O1003" s="125"/>
      <c r="P1003" s="125"/>
      <c r="Q1003" s="125"/>
      <c r="R1003" s="125"/>
      <c r="S1003" s="125"/>
      <c r="T1003" s="124"/>
      <c r="U1003" s="124"/>
      <c r="V1003" s="124"/>
      <c r="W1003" s="124"/>
      <c r="X1003" s="124"/>
    </row>
    <row r="1004" spans="1:24">
      <c r="A1004" s="124"/>
      <c r="B1004" s="124"/>
      <c r="C1004" s="124"/>
      <c r="D1004" s="124"/>
      <c r="E1004" s="124"/>
      <c r="F1004" s="125"/>
      <c r="G1004" s="125"/>
      <c r="H1004" s="125"/>
      <c r="I1004" s="125"/>
      <c r="J1004" s="125"/>
      <c r="K1004" s="125"/>
      <c r="L1004" s="125"/>
      <c r="M1004" s="125"/>
      <c r="N1004" s="125"/>
      <c r="O1004" s="125"/>
      <c r="P1004" s="125"/>
      <c r="Q1004" s="125"/>
      <c r="R1004" s="125"/>
      <c r="S1004" s="125"/>
      <c r="T1004" s="124"/>
      <c r="U1004" s="124"/>
      <c r="V1004" s="124"/>
      <c r="W1004" s="124"/>
      <c r="X1004" s="124"/>
    </row>
    <row r="1005" spans="1:24">
      <c r="A1005" s="124"/>
      <c r="B1005" s="124"/>
      <c r="C1005" s="124"/>
      <c r="D1005" s="124"/>
      <c r="E1005" s="124"/>
      <c r="F1005" s="125"/>
      <c r="G1005" s="125"/>
      <c r="H1005" s="125"/>
      <c r="I1005" s="125"/>
      <c r="J1005" s="125"/>
      <c r="K1005" s="125"/>
      <c r="L1005" s="125"/>
      <c r="M1005" s="125"/>
      <c r="N1005" s="125"/>
      <c r="O1005" s="125"/>
      <c r="P1005" s="125"/>
      <c r="Q1005" s="125"/>
      <c r="R1005" s="125"/>
      <c r="S1005" s="125"/>
      <c r="T1005" s="124"/>
      <c r="U1005" s="124"/>
      <c r="V1005" s="124"/>
      <c r="W1005" s="124"/>
      <c r="X1005" s="124"/>
    </row>
    <row r="1006" spans="1:24">
      <c r="A1006" s="124"/>
      <c r="B1006" s="124"/>
      <c r="C1006" s="124"/>
      <c r="D1006" s="124"/>
      <c r="E1006" s="124"/>
      <c r="F1006" s="125"/>
      <c r="G1006" s="125"/>
      <c r="H1006" s="125"/>
      <c r="I1006" s="125"/>
      <c r="J1006" s="125"/>
      <c r="K1006" s="125"/>
      <c r="L1006" s="125"/>
      <c r="M1006" s="125"/>
      <c r="N1006" s="125"/>
      <c r="O1006" s="125"/>
      <c r="P1006" s="125"/>
      <c r="Q1006" s="125"/>
      <c r="R1006" s="125"/>
      <c r="S1006" s="125"/>
      <c r="T1006" s="124"/>
      <c r="U1006" s="124"/>
      <c r="V1006" s="124"/>
      <c r="W1006" s="124"/>
      <c r="X1006" s="124"/>
    </row>
    <row r="1007" spans="1:24">
      <c r="A1007" s="124"/>
      <c r="B1007" s="124"/>
      <c r="C1007" s="124"/>
      <c r="D1007" s="124"/>
      <c r="E1007" s="124"/>
      <c r="F1007" s="125"/>
      <c r="G1007" s="125"/>
      <c r="H1007" s="125"/>
      <c r="I1007" s="125"/>
      <c r="J1007" s="125"/>
      <c r="K1007" s="125"/>
      <c r="L1007" s="125"/>
      <c r="M1007" s="125"/>
      <c r="N1007" s="125"/>
      <c r="O1007" s="125"/>
      <c r="P1007" s="125"/>
      <c r="Q1007" s="125"/>
      <c r="R1007" s="125"/>
      <c r="S1007" s="125"/>
      <c r="T1007" s="124"/>
      <c r="U1007" s="124"/>
      <c r="V1007" s="124"/>
      <c r="W1007" s="124"/>
      <c r="X1007" s="124"/>
    </row>
    <row r="1008" spans="1:24">
      <c r="A1008" s="124"/>
      <c r="B1008" s="124"/>
      <c r="C1008" s="124"/>
      <c r="D1008" s="124"/>
      <c r="E1008" s="124"/>
      <c r="F1008" s="125"/>
      <c r="G1008" s="125"/>
      <c r="H1008" s="125"/>
      <c r="I1008" s="125"/>
      <c r="J1008" s="125"/>
      <c r="K1008" s="125"/>
      <c r="L1008" s="125"/>
      <c r="M1008" s="125"/>
      <c r="N1008" s="125"/>
      <c r="O1008" s="125"/>
      <c r="P1008" s="125"/>
      <c r="Q1008" s="125"/>
      <c r="R1008" s="125"/>
      <c r="S1008" s="125"/>
      <c r="T1008" s="124"/>
      <c r="U1008" s="124"/>
      <c r="V1008" s="124"/>
      <c r="W1008" s="124"/>
      <c r="X1008" s="124"/>
    </row>
    <row r="1009" spans="1:24">
      <c r="A1009" s="124"/>
      <c r="B1009" s="124"/>
      <c r="C1009" s="124"/>
      <c r="D1009" s="124"/>
      <c r="E1009" s="124"/>
      <c r="F1009" s="125"/>
      <c r="G1009" s="125"/>
      <c r="H1009" s="125"/>
      <c r="I1009" s="125"/>
      <c r="J1009" s="125"/>
      <c r="K1009" s="125"/>
      <c r="L1009" s="125"/>
      <c r="M1009" s="125"/>
      <c r="N1009" s="125"/>
      <c r="O1009" s="125"/>
      <c r="P1009" s="125"/>
      <c r="Q1009" s="125"/>
      <c r="R1009" s="125"/>
      <c r="S1009" s="125"/>
      <c r="T1009" s="124"/>
      <c r="U1009" s="124"/>
      <c r="V1009" s="124"/>
      <c r="W1009" s="124"/>
      <c r="X1009" s="124"/>
    </row>
    <row r="1010" spans="1:24">
      <c r="A1010" s="124"/>
      <c r="B1010" s="124"/>
      <c r="C1010" s="124"/>
      <c r="D1010" s="124"/>
      <c r="E1010" s="124"/>
      <c r="F1010" s="125"/>
      <c r="G1010" s="125"/>
      <c r="H1010" s="125"/>
      <c r="I1010" s="125"/>
      <c r="J1010" s="125"/>
      <c r="K1010" s="125"/>
      <c r="L1010" s="125"/>
      <c r="M1010" s="125"/>
      <c r="N1010" s="125"/>
      <c r="O1010" s="125"/>
      <c r="P1010" s="125"/>
      <c r="Q1010" s="125"/>
      <c r="R1010" s="125"/>
      <c r="S1010" s="125"/>
      <c r="T1010" s="124"/>
      <c r="U1010" s="124"/>
      <c r="V1010" s="124"/>
      <c r="W1010" s="124"/>
      <c r="X1010" s="124"/>
    </row>
    <row r="1011" spans="1:24">
      <c r="A1011" s="124"/>
      <c r="B1011" s="124"/>
      <c r="C1011" s="124"/>
      <c r="D1011" s="124"/>
      <c r="E1011" s="124"/>
      <c r="F1011" s="125"/>
      <c r="G1011" s="125"/>
      <c r="H1011" s="125"/>
      <c r="I1011" s="125"/>
      <c r="J1011" s="125"/>
      <c r="K1011" s="125"/>
      <c r="L1011" s="125"/>
      <c r="M1011" s="125"/>
      <c r="N1011" s="125"/>
      <c r="O1011" s="125"/>
      <c r="P1011" s="125"/>
      <c r="Q1011" s="125"/>
      <c r="R1011" s="125"/>
      <c r="S1011" s="125"/>
      <c r="T1011" s="124"/>
      <c r="U1011" s="124"/>
      <c r="V1011" s="124"/>
      <c r="W1011" s="124"/>
      <c r="X1011" s="124"/>
    </row>
    <row r="1012" spans="1:24">
      <c r="A1012" s="124"/>
      <c r="B1012" s="124"/>
      <c r="C1012" s="124"/>
      <c r="D1012" s="124"/>
      <c r="E1012" s="124"/>
      <c r="F1012" s="125"/>
      <c r="G1012" s="125"/>
      <c r="H1012" s="125"/>
      <c r="I1012" s="125"/>
      <c r="J1012" s="125"/>
      <c r="K1012" s="125"/>
      <c r="L1012" s="125"/>
      <c r="M1012" s="125"/>
      <c r="N1012" s="125"/>
      <c r="O1012" s="125"/>
      <c r="P1012" s="125"/>
      <c r="Q1012" s="125"/>
      <c r="R1012" s="125"/>
      <c r="S1012" s="125"/>
      <c r="T1012" s="124"/>
      <c r="U1012" s="124"/>
      <c r="V1012" s="124"/>
      <c r="W1012" s="124"/>
      <c r="X1012" s="124"/>
    </row>
    <row r="1013" spans="1:24">
      <c r="A1013" s="124"/>
      <c r="B1013" s="124"/>
      <c r="C1013" s="124"/>
      <c r="D1013" s="124"/>
      <c r="E1013" s="124"/>
      <c r="F1013" s="125"/>
      <c r="G1013" s="125"/>
      <c r="H1013" s="125"/>
      <c r="I1013" s="125"/>
      <c r="J1013" s="125"/>
      <c r="K1013" s="125"/>
      <c r="L1013" s="125"/>
      <c r="M1013" s="125"/>
      <c r="N1013" s="125"/>
      <c r="O1013" s="125"/>
      <c r="P1013" s="125"/>
      <c r="Q1013" s="125"/>
      <c r="R1013" s="125"/>
      <c r="S1013" s="125"/>
      <c r="T1013" s="124"/>
      <c r="U1013" s="124"/>
      <c r="V1013" s="124"/>
      <c r="W1013" s="124"/>
      <c r="X1013" s="124"/>
    </row>
    <row r="1014" spans="1:24">
      <c r="A1014" s="124"/>
      <c r="B1014" s="124"/>
      <c r="C1014" s="124"/>
      <c r="D1014" s="124"/>
      <c r="E1014" s="124"/>
      <c r="F1014" s="125"/>
      <c r="G1014" s="125"/>
      <c r="H1014" s="125"/>
      <c r="I1014" s="125"/>
      <c r="J1014" s="125"/>
      <c r="K1014" s="125"/>
      <c r="L1014" s="125"/>
      <c r="M1014" s="125"/>
      <c r="N1014" s="125"/>
      <c r="O1014" s="125"/>
      <c r="P1014" s="125"/>
      <c r="Q1014" s="125"/>
      <c r="R1014" s="125"/>
      <c r="S1014" s="125"/>
      <c r="T1014" s="124"/>
      <c r="U1014" s="124"/>
      <c r="V1014" s="124"/>
      <c r="W1014" s="124"/>
      <c r="X1014" s="124"/>
    </row>
    <row r="1015" spans="1:24">
      <c r="A1015" s="124"/>
      <c r="B1015" s="124"/>
      <c r="C1015" s="124"/>
      <c r="D1015" s="124"/>
      <c r="E1015" s="124"/>
      <c r="F1015" s="125"/>
      <c r="G1015" s="125"/>
      <c r="H1015" s="125"/>
      <c r="I1015" s="125"/>
      <c r="J1015" s="125"/>
      <c r="K1015" s="125"/>
      <c r="L1015" s="125"/>
      <c r="M1015" s="125"/>
      <c r="N1015" s="125"/>
      <c r="O1015" s="125"/>
      <c r="P1015" s="125"/>
      <c r="Q1015" s="125"/>
      <c r="R1015" s="125"/>
      <c r="S1015" s="125"/>
      <c r="T1015" s="124"/>
      <c r="U1015" s="124"/>
      <c r="V1015" s="124"/>
      <c r="W1015" s="124"/>
      <c r="X1015" s="124"/>
    </row>
    <row r="1016" spans="1:24">
      <c r="A1016" s="124"/>
      <c r="B1016" s="124"/>
      <c r="C1016" s="124"/>
      <c r="D1016" s="124"/>
      <c r="E1016" s="124"/>
      <c r="F1016" s="125"/>
      <c r="G1016" s="125"/>
      <c r="H1016" s="125"/>
      <c r="I1016" s="125"/>
      <c r="J1016" s="125"/>
      <c r="K1016" s="125"/>
      <c r="L1016" s="125"/>
      <c r="M1016" s="125"/>
      <c r="N1016" s="125"/>
      <c r="O1016" s="125"/>
      <c r="P1016" s="125"/>
      <c r="Q1016" s="125"/>
      <c r="R1016" s="125"/>
      <c r="S1016" s="125"/>
      <c r="T1016" s="124"/>
      <c r="U1016" s="124"/>
      <c r="V1016" s="124"/>
      <c r="W1016" s="124"/>
      <c r="X1016" s="124"/>
    </row>
    <row r="1017" spans="1:24">
      <c r="A1017" s="124"/>
      <c r="B1017" s="124"/>
      <c r="C1017" s="124"/>
      <c r="D1017" s="124"/>
      <c r="E1017" s="124"/>
      <c r="F1017" s="125"/>
      <c r="G1017" s="125"/>
      <c r="H1017" s="125"/>
      <c r="I1017" s="125"/>
      <c r="J1017" s="125"/>
      <c r="K1017" s="125"/>
      <c r="L1017" s="125"/>
      <c r="M1017" s="125"/>
      <c r="N1017" s="125"/>
      <c r="O1017" s="125"/>
      <c r="P1017" s="125"/>
      <c r="Q1017" s="125"/>
      <c r="R1017" s="125"/>
      <c r="S1017" s="125"/>
      <c r="T1017" s="124"/>
      <c r="U1017" s="124"/>
      <c r="V1017" s="124"/>
      <c r="W1017" s="124"/>
      <c r="X1017" s="124"/>
    </row>
    <row r="1018" spans="1:24">
      <c r="A1018" s="124"/>
      <c r="B1018" s="124"/>
      <c r="C1018" s="124"/>
      <c r="D1018" s="124"/>
      <c r="E1018" s="124"/>
      <c r="F1018" s="125"/>
      <c r="G1018" s="125"/>
      <c r="H1018" s="125"/>
      <c r="I1018" s="125"/>
      <c r="J1018" s="125"/>
      <c r="K1018" s="125"/>
      <c r="L1018" s="125"/>
      <c r="M1018" s="125"/>
      <c r="N1018" s="125"/>
      <c r="O1018" s="125"/>
      <c r="P1018" s="125"/>
      <c r="Q1018" s="125"/>
      <c r="R1018" s="125"/>
      <c r="S1018" s="125"/>
      <c r="T1018" s="124"/>
      <c r="U1018" s="124"/>
      <c r="V1018" s="124"/>
      <c r="W1018" s="124"/>
      <c r="X1018" s="124"/>
    </row>
    <row r="1019" spans="1:24">
      <c r="A1019" s="124"/>
      <c r="B1019" s="124"/>
      <c r="C1019" s="124"/>
      <c r="D1019" s="124"/>
      <c r="E1019" s="124"/>
      <c r="F1019" s="125"/>
      <c r="G1019" s="125"/>
      <c r="H1019" s="125"/>
      <c r="I1019" s="125"/>
      <c r="J1019" s="125"/>
      <c r="K1019" s="125"/>
      <c r="L1019" s="125"/>
      <c r="M1019" s="125"/>
      <c r="N1019" s="125"/>
      <c r="O1019" s="125"/>
      <c r="P1019" s="125"/>
      <c r="Q1019" s="125"/>
      <c r="R1019" s="125"/>
      <c r="S1019" s="125"/>
      <c r="T1019" s="124"/>
      <c r="U1019" s="124"/>
      <c r="V1019" s="124"/>
      <c r="W1019" s="124"/>
      <c r="X1019" s="124"/>
    </row>
    <row r="1020" spans="1:24">
      <c r="A1020" s="124"/>
      <c r="B1020" s="124"/>
      <c r="C1020" s="124"/>
      <c r="D1020" s="124"/>
      <c r="E1020" s="124"/>
      <c r="F1020" s="125"/>
      <c r="G1020" s="125"/>
      <c r="H1020" s="125"/>
      <c r="I1020" s="125"/>
      <c r="J1020" s="125"/>
      <c r="K1020" s="125"/>
      <c r="L1020" s="125"/>
      <c r="M1020" s="125"/>
      <c r="N1020" s="125"/>
      <c r="O1020" s="125"/>
      <c r="P1020" s="125"/>
      <c r="Q1020" s="125"/>
      <c r="R1020" s="125"/>
      <c r="S1020" s="125"/>
      <c r="T1020" s="124"/>
      <c r="U1020" s="124"/>
      <c r="V1020" s="124"/>
      <c r="W1020" s="124"/>
      <c r="X1020" s="124"/>
    </row>
    <row r="1021" spans="1:24">
      <c r="A1021" s="124"/>
      <c r="B1021" s="124"/>
      <c r="C1021" s="124"/>
      <c r="D1021" s="124"/>
      <c r="E1021" s="124"/>
      <c r="F1021" s="125"/>
      <c r="G1021" s="125"/>
      <c r="H1021" s="125"/>
      <c r="I1021" s="125"/>
      <c r="J1021" s="125"/>
      <c r="K1021" s="125"/>
      <c r="L1021" s="125"/>
      <c r="M1021" s="125"/>
      <c r="N1021" s="125"/>
      <c r="O1021" s="125"/>
      <c r="P1021" s="125"/>
      <c r="Q1021" s="125"/>
      <c r="R1021" s="125"/>
      <c r="S1021" s="125"/>
      <c r="T1021" s="124"/>
      <c r="U1021" s="124"/>
      <c r="V1021" s="124"/>
      <c r="W1021" s="124"/>
      <c r="X1021" s="124"/>
    </row>
    <row r="1022" spans="1:24">
      <c r="A1022" s="124"/>
      <c r="B1022" s="124"/>
      <c r="C1022" s="124"/>
      <c r="D1022" s="124"/>
      <c r="E1022" s="124"/>
      <c r="F1022" s="125"/>
      <c r="G1022" s="125"/>
      <c r="H1022" s="125"/>
      <c r="I1022" s="125"/>
      <c r="J1022" s="125"/>
      <c r="K1022" s="125"/>
      <c r="L1022" s="125"/>
      <c r="M1022" s="125"/>
      <c r="N1022" s="125"/>
      <c r="O1022" s="125"/>
      <c r="P1022" s="125"/>
      <c r="Q1022" s="125"/>
      <c r="R1022" s="125"/>
      <c r="S1022" s="125"/>
      <c r="T1022" s="124"/>
      <c r="U1022" s="124"/>
      <c r="V1022" s="124"/>
      <c r="W1022" s="124"/>
      <c r="X1022" s="124"/>
    </row>
    <row r="1023" spans="1:24">
      <c r="A1023" s="124"/>
      <c r="B1023" s="124"/>
      <c r="C1023" s="124"/>
      <c r="D1023" s="124"/>
      <c r="E1023" s="124"/>
      <c r="F1023" s="125"/>
      <c r="G1023" s="125"/>
      <c r="H1023" s="125"/>
      <c r="I1023" s="125"/>
      <c r="J1023" s="125"/>
      <c r="K1023" s="125"/>
      <c r="L1023" s="125"/>
      <c r="M1023" s="125"/>
      <c r="N1023" s="125"/>
      <c r="O1023" s="125"/>
      <c r="P1023" s="125"/>
      <c r="Q1023" s="125"/>
      <c r="R1023" s="125"/>
      <c r="S1023" s="125"/>
      <c r="T1023" s="124"/>
      <c r="U1023" s="124"/>
      <c r="V1023" s="124"/>
      <c r="W1023" s="124"/>
      <c r="X1023" s="124"/>
    </row>
    <row r="1024" spans="1:24">
      <c r="A1024" s="124"/>
      <c r="B1024" s="124"/>
      <c r="C1024" s="124"/>
      <c r="D1024" s="124"/>
      <c r="E1024" s="124"/>
      <c r="F1024" s="125"/>
      <c r="G1024" s="125"/>
      <c r="H1024" s="125"/>
      <c r="I1024" s="125"/>
      <c r="J1024" s="125"/>
      <c r="K1024" s="125"/>
      <c r="L1024" s="125"/>
      <c r="M1024" s="125"/>
      <c r="N1024" s="125"/>
      <c r="O1024" s="125"/>
      <c r="P1024" s="125"/>
      <c r="Q1024" s="125"/>
      <c r="R1024" s="125"/>
      <c r="S1024" s="125"/>
      <c r="T1024" s="124"/>
      <c r="U1024" s="124"/>
      <c r="V1024" s="124"/>
      <c r="W1024" s="124"/>
      <c r="X1024" s="124"/>
    </row>
    <row r="1025" spans="1:24">
      <c r="A1025" s="124"/>
      <c r="B1025" s="124"/>
      <c r="C1025" s="124"/>
      <c r="D1025" s="124"/>
      <c r="E1025" s="124"/>
      <c r="F1025" s="125"/>
      <c r="G1025" s="125"/>
      <c r="H1025" s="125"/>
      <c r="I1025" s="125"/>
      <c r="J1025" s="125"/>
      <c r="K1025" s="125"/>
      <c r="L1025" s="125"/>
      <c r="M1025" s="125"/>
      <c r="N1025" s="125"/>
      <c r="O1025" s="125"/>
      <c r="P1025" s="125"/>
      <c r="Q1025" s="125"/>
      <c r="R1025" s="125"/>
      <c r="S1025" s="125"/>
      <c r="T1025" s="124"/>
      <c r="U1025" s="124"/>
      <c r="V1025" s="124"/>
      <c r="W1025" s="124"/>
      <c r="X1025" s="124"/>
    </row>
    <row r="1026" spans="1:24">
      <c r="A1026" s="124"/>
      <c r="B1026" s="124"/>
      <c r="C1026" s="124"/>
      <c r="D1026" s="124"/>
      <c r="E1026" s="124"/>
      <c r="F1026" s="125"/>
      <c r="G1026" s="125"/>
      <c r="H1026" s="125"/>
      <c r="I1026" s="125"/>
      <c r="J1026" s="125"/>
      <c r="K1026" s="125"/>
      <c r="L1026" s="125"/>
      <c r="M1026" s="125"/>
      <c r="N1026" s="125"/>
      <c r="O1026" s="125"/>
      <c r="P1026" s="125"/>
      <c r="Q1026" s="125"/>
      <c r="R1026" s="125"/>
      <c r="S1026" s="125"/>
      <c r="T1026" s="124"/>
      <c r="U1026" s="124"/>
      <c r="V1026" s="124"/>
      <c r="W1026" s="124"/>
      <c r="X1026" s="124"/>
    </row>
    <row r="1027" spans="1:24">
      <c r="A1027" s="124"/>
      <c r="B1027" s="124"/>
      <c r="C1027" s="124"/>
      <c r="D1027" s="124"/>
      <c r="E1027" s="124"/>
      <c r="F1027" s="125"/>
      <c r="G1027" s="125"/>
      <c r="H1027" s="125"/>
      <c r="I1027" s="125"/>
      <c r="J1027" s="125"/>
      <c r="K1027" s="125"/>
      <c r="L1027" s="125"/>
      <c r="M1027" s="125"/>
      <c r="N1027" s="125"/>
      <c r="O1027" s="125"/>
      <c r="P1027" s="125"/>
      <c r="Q1027" s="125"/>
      <c r="R1027" s="125"/>
      <c r="S1027" s="125"/>
      <c r="T1027" s="124"/>
      <c r="U1027" s="124"/>
      <c r="V1027" s="124"/>
      <c r="W1027" s="124"/>
      <c r="X1027" s="124"/>
    </row>
    <row r="1028" spans="1:24">
      <c r="A1028" s="124"/>
      <c r="B1028" s="124"/>
      <c r="C1028" s="124"/>
      <c r="D1028" s="124"/>
      <c r="E1028" s="124"/>
      <c r="F1028" s="125"/>
      <c r="G1028" s="125"/>
      <c r="H1028" s="125"/>
      <c r="I1028" s="125"/>
      <c r="J1028" s="125"/>
      <c r="K1028" s="125"/>
      <c r="L1028" s="125"/>
      <c r="M1028" s="125"/>
      <c r="N1028" s="125"/>
      <c r="O1028" s="125"/>
      <c r="P1028" s="125"/>
      <c r="Q1028" s="125"/>
      <c r="R1028" s="125"/>
      <c r="S1028" s="125"/>
      <c r="T1028" s="124"/>
      <c r="U1028" s="124"/>
      <c r="V1028" s="124"/>
      <c r="W1028" s="124"/>
      <c r="X1028" s="124"/>
    </row>
    <row r="1029" spans="1:24">
      <c r="A1029" s="124"/>
      <c r="B1029" s="124"/>
      <c r="C1029" s="124"/>
      <c r="D1029" s="124"/>
      <c r="E1029" s="124"/>
      <c r="F1029" s="125"/>
      <c r="G1029" s="125"/>
      <c r="H1029" s="125"/>
      <c r="I1029" s="125"/>
      <c r="J1029" s="125"/>
      <c r="K1029" s="125"/>
      <c r="L1029" s="125"/>
      <c r="M1029" s="125"/>
      <c r="N1029" s="125"/>
      <c r="O1029" s="125"/>
      <c r="P1029" s="125"/>
      <c r="Q1029" s="125"/>
      <c r="R1029" s="125"/>
      <c r="S1029" s="125"/>
      <c r="T1029" s="124"/>
      <c r="U1029" s="124"/>
      <c r="V1029" s="124"/>
      <c r="W1029" s="124"/>
      <c r="X1029" s="124"/>
    </row>
    <row r="1030" spans="1:24">
      <c r="A1030" s="124"/>
      <c r="B1030" s="124"/>
      <c r="C1030" s="124"/>
      <c r="D1030" s="124"/>
      <c r="E1030" s="124"/>
      <c r="F1030" s="125"/>
      <c r="G1030" s="125"/>
      <c r="H1030" s="125"/>
      <c r="I1030" s="125"/>
      <c r="J1030" s="125"/>
      <c r="K1030" s="125"/>
      <c r="L1030" s="125"/>
      <c r="M1030" s="125"/>
      <c r="N1030" s="125"/>
      <c r="O1030" s="125"/>
      <c r="P1030" s="125"/>
      <c r="Q1030" s="125"/>
      <c r="R1030" s="125"/>
      <c r="S1030" s="125"/>
      <c r="T1030" s="124"/>
      <c r="U1030" s="124"/>
      <c r="V1030" s="124"/>
      <c r="W1030" s="124"/>
      <c r="X1030" s="124"/>
    </row>
    <row r="1031" spans="1:24">
      <c r="A1031" s="124"/>
      <c r="B1031" s="124"/>
      <c r="C1031" s="124"/>
      <c r="D1031" s="124"/>
      <c r="E1031" s="124"/>
      <c r="F1031" s="125"/>
      <c r="G1031" s="125"/>
      <c r="H1031" s="125"/>
      <c r="I1031" s="125"/>
      <c r="J1031" s="125"/>
      <c r="K1031" s="125"/>
      <c r="L1031" s="125"/>
      <c r="M1031" s="125"/>
      <c r="N1031" s="125"/>
      <c r="O1031" s="125"/>
      <c r="P1031" s="125"/>
      <c r="Q1031" s="125"/>
      <c r="R1031" s="125"/>
      <c r="S1031" s="125"/>
      <c r="T1031" s="124"/>
      <c r="U1031" s="124"/>
      <c r="V1031" s="124"/>
      <c r="W1031" s="124"/>
      <c r="X1031" s="124"/>
    </row>
    <row r="1032" spans="1:24">
      <c r="A1032" s="124"/>
      <c r="B1032" s="124"/>
      <c r="C1032" s="124"/>
      <c r="D1032" s="124"/>
      <c r="E1032" s="124"/>
      <c r="F1032" s="125"/>
      <c r="G1032" s="125"/>
      <c r="H1032" s="125"/>
      <c r="I1032" s="125"/>
      <c r="J1032" s="125"/>
      <c r="K1032" s="125"/>
      <c r="L1032" s="125"/>
      <c r="M1032" s="125"/>
      <c r="N1032" s="125"/>
      <c r="O1032" s="125"/>
      <c r="P1032" s="125"/>
      <c r="Q1032" s="125"/>
      <c r="R1032" s="125"/>
      <c r="S1032" s="125"/>
      <c r="T1032" s="124"/>
      <c r="U1032" s="124"/>
      <c r="V1032" s="124"/>
      <c r="W1032" s="124"/>
      <c r="X1032" s="124"/>
    </row>
    <row r="1033" spans="1:24">
      <c r="A1033" s="124"/>
      <c r="B1033" s="124"/>
      <c r="C1033" s="124"/>
      <c r="D1033" s="124"/>
      <c r="E1033" s="124"/>
      <c r="F1033" s="125"/>
      <c r="G1033" s="125"/>
      <c r="H1033" s="125"/>
      <c r="I1033" s="125"/>
      <c r="J1033" s="125"/>
      <c r="K1033" s="125"/>
      <c r="L1033" s="125"/>
      <c r="M1033" s="125"/>
      <c r="N1033" s="125"/>
      <c r="O1033" s="125"/>
      <c r="P1033" s="125"/>
      <c r="Q1033" s="125"/>
      <c r="R1033" s="125"/>
      <c r="S1033" s="125"/>
      <c r="T1033" s="124"/>
      <c r="U1033" s="124"/>
      <c r="V1033" s="124"/>
      <c r="W1033" s="124"/>
      <c r="X1033" s="124"/>
    </row>
    <row r="1034" spans="1:24">
      <c r="A1034" s="124"/>
      <c r="B1034" s="124"/>
      <c r="C1034" s="124"/>
      <c r="D1034" s="124"/>
      <c r="E1034" s="124"/>
      <c r="F1034" s="125"/>
      <c r="G1034" s="125"/>
      <c r="H1034" s="125"/>
      <c r="I1034" s="125"/>
      <c r="J1034" s="125"/>
      <c r="K1034" s="125"/>
      <c r="L1034" s="125"/>
      <c r="M1034" s="125"/>
      <c r="N1034" s="125"/>
      <c r="O1034" s="125"/>
      <c r="P1034" s="125"/>
      <c r="Q1034" s="125"/>
      <c r="R1034" s="125"/>
      <c r="S1034" s="125"/>
      <c r="T1034" s="124"/>
      <c r="U1034" s="124"/>
      <c r="V1034" s="124"/>
      <c r="W1034" s="124"/>
      <c r="X1034" s="124"/>
    </row>
    <row r="1035" spans="1:24">
      <c r="A1035" s="124"/>
      <c r="B1035" s="124"/>
      <c r="C1035" s="124"/>
      <c r="D1035" s="124"/>
      <c r="E1035" s="124"/>
      <c r="F1035" s="125"/>
      <c r="G1035" s="125"/>
      <c r="H1035" s="125"/>
      <c r="I1035" s="125"/>
      <c r="J1035" s="125"/>
      <c r="K1035" s="125"/>
      <c r="L1035" s="125"/>
      <c r="M1035" s="125"/>
      <c r="N1035" s="125"/>
      <c r="O1035" s="125"/>
      <c r="P1035" s="125"/>
      <c r="Q1035" s="125"/>
      <c r="R1035" s="125"/>
      <c r="S1035" s="125"/>
      <c r="T1035" s="124"/>
      <c r="U1035" s="124"/>
      <c r="V1035" s="124"/>
      <c r="W1035" s="124"/>
      <c r="X1035" s="124"/>
    </row>
    <row r="1036" spans="1:24">
      <c r="A1036" s="124"/>
      <c r="B1036" s="124"/>
      <c r="C1036" s="124"/>
      <c r="D1036" s="124"/>
      <c r="E1036" s="124"/>
      <c r="F1036" s="125"/>
      <c r="G1036" s="125"/>
      <c r="H1036" s="125"/>
      <c r="I1036" s="125"/>
      <c r="J1036" s="125"/>
      <c r="K1036" s="125"/>
      <c r="L1036" s="125"/>
      <c r="M1036" s="125"/>
      <c r="N1036" s="125"/>
      <c r="O1036" s="125"/>
      <c r="P1036" s="125"/>
      <c r="Q1036" s="125"/>
      <c r="R1036" s="125"/>
      <c r="S1036" s="125"/>
      <c r="T1036" s="124"/>
      <c r="U1036" s="124"/>
      <c r="V1036" s="124"/>
      <c r="W1036" s="124"/>
      <c r="X1036" s="124"/>
    </row>
    <row r="1037" spans="1:24">
      <c r="A1037" s="124"/>
      <c r="B1037" s="124"/>
      <c r="C1037" s="124"/>
      <c r="D1037" s="124"/>
      <c r="E1037" s="124"/>
      <c r="F1037" s="125"/>
      <c r="G1037" s="125"/>
      <c r="H1037" s="125"/>
      <c r="I1037" s="125"/>
      <c r="J1037" s="125"/>
      <c r="K1037" s="125"/>
      <c r="L1037" s="125"/>
      <c r="M1037" s="125"/>
      <c r="N1037" s="125"/>
      <c r="O1037" s="125"/>
      <c r="P1037" s="125"/>
      <c r="Q1037" s="125"/>
      <c r="R1037" s="125"/>
      <c r="S1037" s="125"/>
      <c r="T1037" s="124"/>
      <c r="U1037" s="124"/>
      <c r="V1037" s="124"/>
      <c r="W1037" s="124"/>
      <c r="X1037" s="124"/>
    </row>
    <row r="1038" spans="1:24">
      <c r="A1038" s="124"/>
      <c r="B1038" s="124"/>
      <c r="C1038" s="124"/>
      <c r="D1038" s="124"/>
      <c r="E1038" s="124"/>
      <c r="F1038" s="125"/>
      <c r="G1038" s="125"/>
      <c r="H1038" s="125"/>
      <c r="I1038" s="125"/>
      <c r="J1038" s="125"/>
      <c r="K1038" s="125"/>
      <c r="L1038" s="125"/>
      <c r="M1038" s="125"/>
      <c r="N1038" s="125"/>
      <c r="O1038" s="125"/>
      <c r="P1038" s="125"/>
      <c r="Q1038" s="125"/>
      <c r="R1038" s="125"/>
      <c r="S1038" s="125"/>
      <c r="T1038" s="124"/>
      <c r="U1038" s="124"/>
      <c r="V1038" s="124"/>
      <c r="W1038" s="124"/>
      <c r="X1038" s="124"/>
    </row>
    <row r="1039" spans="1:24">
      <c r="A1039" s="124"/>
      <c r="B1039" s="124"/>
      <c r="C1039" s="124"/>
      <c r="D1039" s="124"/>
      <c r="E1039" s="124"/>
      <c r="F1039" s="125"/>
      <c r="G1039" s="125"/>
      <c r="H1039" s="125"/>
      <c r="I1039" s="125"/>
      <c r="J1039" s="125"/>
      <c r="K1039" s="125"/>
      <c r="L1039" s="125"/>
      <c r="M1039" s="125"/>
      <c r="N1039" s="125"/>
      <c r="O1039" s="125"/>
      <c r="P1039" s="125"/>
      <c r="Q1039" s="125"/>
      <c r="R1039" s="125"/>
      <c r="S1039" s="125"/>
      <c r="T1039" s="124"/>
      <c r="U1039" s="124"/>
      <c r="V1039" s="124"/>
      <c r="W1039" s="124"/>
      <c r="X1039" s="124"/>
    </row>
    <row r="1040" spans="1:24">
      <c r="A1040" s="124"/>
      <c r="B1040" s="124"/>
      <c r="C1040" s="124"/>
      <c r="D1040" s="124"/>
      <c r="E1040" s="124"/>
      <c r="F1040" s="125"/>
      <c r="G1040" s="125"/>
      <c r="H1040" s="125"/>
      <c r="I1040" s="125"/>
      <c r="J1040" s="125"/>
      <c r="K1040" s="125"/>
      <c r="L1040" s="125"/>
      <c r="M1040" s="125"/>
      <c r="N1040" s="125"/>
      <c r="O1040" s="125"/>
      <c r="P1040" s="125"/>
      <c r="Q1040" s="125"/>
      <c r="R1040" s="125"/>
      <c r="S1040" s="125"/>
      <c r="T1040" s="124"/>
      <c r="U1040" s="124"/>
      <c r="V1040" s="124"/>
      <c r="W1040" s="124"/>
      <c r="X1040" s="124"/>
    </row>
    <row r="1041" spans="1:24">
      <c r="A1041" s="124"/>
      <c r="B1041" s="124"/>
      <c r="C1041" s="124"/>
      <c r="D1041" s="124"/>
      <c r="E1041" s="124"/>
      <c r="F1041" s="125"/>
      <c r="G1041" s="125"/>
      <c r="H1041" s="125"/>
      <c r="I1041" s="125"/>
      <c r="J1041" s="125"/>
      <c r="K1041" s="125"/>
      <c r="L1041" s="125"/>
      <c r="M1041" s="125"/>
      <c r="N1041" s="125"/>
      <c r="O1041" s="125"/>
      <c r="P1041" s="125"/>
      <c r="Q1041" s="125"/>
      <c r="R1041" s="125"/>
      <c r="S1041" s="125"/>
      <c r="T1041" s="124"/>
      <c r="U1041" s="124"/>
      <c r="V1041" s="124"/>
      <c r="W1041" s="124"/>
      <c r="X1041" s="124"/>
    </row>
    <row r="1042" spans="1:24">
      <c r="A1042" s="124"/>
      <c r="B1042" s="124"/>
      <c r="C1042" s="124"/>
      <c r="D1042" s="124"/>
      <c r="E1042" s="124"/>
      <c r="F1042" s="125"/>
      <c r="G1042" s="125"/>
      <c r="H1042" s="125"/>
      <c r="I1042" s="125"/>
      <c r="J1042" s="125"/>
      <c r="K1042" s="125"/>
      <c r="L1042" s="125"/>
      <c r="M1042" s="125"/>
      <c r="N1042" s="125"/>
      <c r="O1042" s="125"/>
      <c r="P1042" s="125"/>
      <c r="Q1042" s="125"/>
      <c r="R1042" s="125"/>
      <c r="S1042" s="125"/>
      <c r="T1042" s="124"/>
      <c r="U1042" s="124"/>
      <c r="V1042" s="124"/>
      <c r="W1042" s="124"/>
      <c r="X1042" s="124"/>
    </row>
    <row r="1043" spans="1:24">
      <c r="A1043" s="124"/>
      <c r="B1043" s="124"/>
      <c r="C1043" s="124"/>
      <c r="D1043" s="124"/>
      <c r="E1043" s="124"/>
      <c r="F1043" s="125"/>
      <c r="G1043" s="125"/>
      <c r="H1043" s="125"/>
      <c r="I1043" s="125"/>
      <c r="J1043" s="125"/>
      <c r="K1043" s="125"/>
      <c r="L1043" s="125"/>
      <c r="M1043" s="125"/>
      <c r="N1043" s="125"/>
      <c r="O1043" s="125"/>
      <c r="P1043" s="125"/>
      <c r="Q1043" s="125"/>
      <c r="R1043" s="125"/>
      <c r="S1043" s="125"/>
      <c r="T1043" s="124"/>
      <c r="U1043" s="124"/>
      <c r="V1043" s="124"/>
      <c r="W1043" s="124"/>
      <c r="X1043" s="124"/>
    </row>
    <row r="1044" spans="1:24">
      <c r="A1044" s="124"/>
      <c r="B1044" s="124"/>
      <c r="C1044" s="124"/>
      <c r="D1044" s="124"/>
      <c r="E1044" s="124"/>
      <c r="F1044" s="125"/>
      <c r="G1044" s="125"/>
      <c r="H1044" s="125"/>
      <c r="I1044" s="125"/>
      <c r="J1044" s="125"/>
      <c r="K1044" s="125"/>
      <c r="L1044" s="125"/>
      <c r="M1044" s="125"/>
      <c r="N1044" s="125"/>
      <c r="O1044" s="125"/>
      <c r="P1044" s="125"/>
      <c r="Q1044" s="125"/>
      <c r="R1044" s="125"/>
      <c r="S1044" s="125"/>
      <c r="T1044" s="124"/>
      <c r="U1044" s="124"/>
      <c r="V1044" s="124"/>
      <c r="W1044" s="124"/>
      <c r="X1044" s="124"/>
    </row>
    <row r="1045" spans="1:24">
      <c r="A1045" s="124"/>
      <c r="B1045" s="124"/>
      <c r="C1045" s="124"/>
      <c r="D1045" s="124"/>
      <c r="E1045" s="124"/>
      <c r="F1045" s="125"/>
      <c r="G1045" s="125"/>
      <c r="H1045" s="125"/>
      <c r="I1045" s="125"/>
      <c r="J1045" s="125"/>
      <c r="K1045" s="125"/>
      <c r="L1045" s="125"/>
      <c r="M1045" s="125"/>
      <c r="N1045" s="125"/>
      <c r="O1045" s="125"/>
      <c r="P1045" s="125"/>
      <c r="Q1045" s="125"/>
      <c r="R1045" s="125"/>
      <c r="S1045" s="125"/>
      <c r="T1045" s="124"/>
      <c r="U1045" s="124"/>
      <c r="V1045" s="124"/>
      <c r="W1045" s="124"/>
      <c r="X1045" s="124"/>
    </row>
    <row r="1046" spans="1:24">
      <c r="A1046" s="124"/>
      <c r="B1046" s="124"/>
      <c r="C1046" s="124"/>
      <c r="D1046" s="124"/>
      <c r="E1046" s="124"/>
      <c r="F1046" s="125"/>
      <c r="G1046" s="125"/>
      <c r="H1046" s="125"/>
      <c r="I1046" s="125"/>
      <c r="J1046" s="125"/>
      <c r="K1046" s="125"/>
      <c r="L1046" s="125"/>
      <c r="M1046" s="125"/>
      <c r="N1046" s="125"/>
      <c r="O1046" s="125"/>
      <c r="P1046" s="125"/>
      <c r="Q1046" s="125"/>
      <c r="R1046" s="125"/>
      <c r="S1046" s="125"/>
      <c r="T1046" s="124"/>
      <c r="U1046" s="124"/>
      <c r="V1046" s="124"/>
      <c r="W1046" s="124"/>
      <c r="X1046" s="124"/>
    </row>
    <row r="1047" spans="1:24">
      <c r="A1047" s="124"/>
      <c r="B1047" s="124"/>
      <c r="C1047" s="124"/>
      <c r="D1047" s="124"/>
      <c r="E1047" s="124"/>
      <c r="F1047" s="125"/>
      <c r="G1047" s="125"/>
      <c r="H1047" s="125"/>
      <c r="I1047" s="125"/>
      <c r="J1047" s="125"/>
      <c r="K1047" s="125"/>
      <c r="L1047" s="125"/>
      <c r="M1047" s="125"/>
      <c r="N1047" s="125"/>
      <c r="O1047" s="125"/>
      <c r="P1047" s="125"/>
      <c r="Q1047" s="125"/>
      <c r="R1047" s="125"/>
      <c r="S1047" s="125"/>
      <c r="T1047" s="124"/>
      <c r="U1047" s="124"/>
      <c r="V1047" s="124"/>
      <c r="W1047" s="124"/>
      <c r="X1047" s="124"/>
    </row>
    <row r="1048" spans="1:24">
      <c r="A1048" s="124"/>
      <c r="B1048" s="124"/>
      <c r="C1048" s="124"/>
      <c r="D1048" s="124"/>
      <c r="E1048" s="124"/>
      <c r="F1048" s="125"/>
      <c r="G1048" s="125"/>
      <c r="H1048" s="125"/>
      <c r="I1048" s="125"/>
      <c r="J1048" s="125"/>
      <c r="K1048" s="125"/>
      <c r="L1048" s="125"/>
      <c r="M1048" s="125"/>
      <c r="N1048" s="125"/>
      <c r="O1048" s="125"/>
      <c r="P1048" s="125"/>
      <c r="Q1048" s="125"/>
      <c r="R1048" s="125"/>
      <c r="S1048" s="125"/>
      <c r="T1048" s="124"/>
      <c r="U1048" s="124"/>
      <c r="V1048" s="124"/>
      <c r="W1048" s="124"/>
      <c r="X1048" s="124"/>
    </row>
    <row r="1049" spans="1:24">
      <c r="A1049" s="124"/>
      <c r="B1049" s="124"/>
      <c r="C1049" s="124"/>
      <c r="D1049" s="124"/>
      <c r="E1049" s="124"/>
      <c r="F1049" s="125"/>
      <c r="G1049" s="125"/>
      <c r="H1049" s="125"/>
      <c r="I1049" s="125"/>
      <c r="J1049" s="125"/>
      <c r="K1049" s="125"/>
      <c r="L1049" s="125"/>
      <c r="M1049" s="125"/>
      <c r="N1049" s="125"/>
      <c r="O1049" s="125"/>
      <c r="P1049" s="125"/>
      <c r="Q1049" s="125"/>
      <c r="R1049" s="125"/>
      <c r="S1049" s="125"/>
      <c r="T1049" s="124"/>
      <c r="U1049" s="124"/>
      <c r="V1049" s="124"/>
      <c r="W1049" s="124"/>
      <c r="X1049" s="124"/>
    </row>
    <row r="1050" spans="1:24">
      <c r="A1050" s="124"/>
      <c r="B1050" s="124"/>
      <c r="C1050" s="124"/>
      <c r="D1050" s="124"/>
      <c r="E1050" s="124"/>
      <c r="F1050" s="125"/>
      <c r="G1050" s="125"/>
      <c r="H1050" s="125"/>
      <c r="I1050" s="125"/>
      <c r="J1050" s="125"/>
      <c r="K1050" s="125"/>
      <c r="L1050" s="125"/>
      <c r="M1050" s="125"/>
      <c r="N1050" s="125"/>
      <c r="O1050" s="125"/>
      <c r="P1050" s="125"/>
      <c r="Q1050" s="125"/>
      <c r="R1050" s="125"/>
      <c r="S1050" s="125"/>
      <c r="T1050" s="124"/>
      <c r="U1050" s="124"/>
      <c r="V1050" s="124"/>
      <c r="W1050" s="124"/>
      <c r="X1050" s="124"/>
    </row>
    <row r="1051" spans="1:24">
      <c r="A1051" s="124"/>
      <c r="B1051" s="124"/>
      <c r="C1051" s="124"/>
      <c r="D1051" s="124"/>
      <c r="E1051" s="124"/>
      <c r="F1051" s="125"/>
      <c r="G1051" s="125"/>
      <c r="H1051" s="125"/>
      <c r="I1051" s="125"/>
      <c r="J1051" s="125"/>
      <c r="K1051" s="125"/>
      <c r="L1051" s="125"/>
      <c r="M1051" s="125"/>
      <c r="N1051" s="125"/>
      <c r="O1051" s="125"/>
      <c r="P1051" s="125"/>
      <c r="Q1051" s="125"/>
      <c r="R1051" s="125"/>
      <c r="S1051" s="125"/>
      <c r="T1051" s="124"/>
      <c r="U1051" s="124"/>
      <c r="V1051" s="124"/>
      <c r="W1051" s="124"/>
      <c r="X1051" s="124"/>
    </row>
    <row r="1052" spans="1:24">
      <c r="A1052" s="124"/>
      <c r="B1052" s="124"/>
      <c r="C1052" s="124"/>
      <c r="D1052" s="124"/>
      <c r="E1052" s="124"/>
      <c r="F1052" s="125"/>
      <c r="G1052" s="125"/>
      <c r="H1052" s="125"/>
      <c r="I1052" s="125"/>
      <c r="J1052" s="125"/>
      <c r="K1052" s="125"/>
      <c r="L1052" s="125"/>
      <c r="M1052" s="125"/>
      <c r="N1052" s="125"/>
      <c r="O1052" s="125"/>
      <c r="P1052" s="125"/>
      <c r="Q1052" s="125"/>
      <c r="R1052" s="125"/>
      <c r="S1052" s="125"/>
      <c r="T1052" s="124"/>
      <c r="U1052" s="124"/>
      <c r="V1052" s="124"/>
      <c r="W1052" s="124"/>
      <c r="X1052" s="124"/>
    </row>
    <row r="1053" spans="1:24">
      <c r="A1053" s="124"/>
      <c r="B1053" s="124"/>
      <c r="C1053" s="124"/>
      <c r="D1053" s="124"/>
      <c r="E1053" s="124"/>
      <c r="F1053" s="125"/>
      <c r="G1053" s="125"/>
      <c r="H1053" s="125"/>
      <c r="I1053" s="125"/>
      <c r="J1053" s="125"/>
      <c r="K1053" s="125"/>
      <c r="L1053" s="125"/>
      <c r="M1053" s="125"/>
      <c r="N1053" s="125"/>
      <c r="O1053" s="125"/>
      <c r="P1053" s="125"/>
      <c r="Q1053" s="125"/>
      <c r="R1053" s="125"/>
      <c r="S1053" s="125"/>
      <c r="T1053" s="124"/>
      <c r="U1053" s="124"/>
      <c r="V1053" s="124"/>
      <c r="W1053" s="124"/>
      <c r="X1053" s="124"/>
    </row>
    <row r="1054" spans="1:24">
      <c r="A1054" s="124"/>
      <c r="B1054" s="124"/>
      <c r="C1054" s="124"/>
      <c r="D1054" s="124"/>
      <c r="E1054" s="124"/>
      <c r="F1054" s="125"/>
      <c r="G1054" s="125"/>
      <c r="H1054" s="125"/>
      <c r="I1054" s="125"/>
      <c r="J1054" s="125"/>
      <c r="K1054" s="125"/>
      <c r="L1054" s="125"/>
      <c r="M1054" s="125"/>
      <c r="N1054" s="125"/>
      <c r="O1054" s="125"/>
      <c r="P1054" s="125"/>
      <c r="Q1054" s="125"/>
      <c r="R1054" s="125"/>
      <c r="S1054" s="125"/>
      <c r="T1054" s="124"/>
      <c r="U1054" s="124"/>
      <c r="V1054" s="124"/>
      <c r="W1054" s="124"/>
      <c r="X1054" s="124"/>
    </row>
    <row r="1055" spans="1:24">
      <c r="A1055" s="124"/>
      <c r="B1055" s="124"/>
      <c r="C1055" s="124"/>
      <c r="D1055" s="124"/>
      <c r="E1055" s="124"/>
      <c r="F1055" s="125"/>
      <c r="G1055" s="125"/>
      <c r="H1055" s="125"/>
      <c r="I1055" s="125"/>
      <c r="J1055" s="125"/>
      <c r="K1055" s="125"/>
      <c r="L1055" s="125"/>
      <c r="M1055" s="125"/>
      <c r="N1055" s="125"/>
      <c r="O1055" s="125"/>
      <c r="P1055" s="125"/>
      <c r="Q1055" s="125"/>
      <c r="R1055" s="125"/>
      <c r="S1055" s="125"/>
      <c r="T1055" s="124"/>
      <c r="U1055" s="124"/>
      <c r="V1055" s="124"/>
      <c r="W1055" s="124"/>
      <c r="X1055" s="124"/>
    </row>
    <row r="1056" spans="1:24">
      <c r="A1056" s="124"/>
      <c r="B1056" s="124"/>
      <c r="C1056" s="124"/>
      <c r="D1056" s="124"/>
      <c r="E1056" s="124"/>
      <c r="F1056" s="125"/>
      <c r="G1056" s="125"/>
      <c r="H1056" s="125"/>
      <c r="I1056" s="125"/>
      <c r="J1056" s="125"/>
      <c r="K1056" s="125"/>
      <c r="L1056" s="125"/>
      <c r="M1056" s="125"/>
      <c r="N1056" s="125"/>
      <c r="O1056" s="125"/>
      <c r="P1056" s="125"/>
      <c r="Q1056" s="125"/>
      <c r="R1056" s="125"/>
      <c r="S1056" s="125"/>
      <c r="T1056" s="124"/>
      <c r="U1056" s="124"/>
      <c r="V1056" s="124"/>
      <c r="W1056" s="124"/>
      <c r="X1056" s="124"/>
    </row>
    <row r="1057" spans="1:24">
      <c r="A1057" s="124"/>
      <c r="B1057" s="124"/>
      <c r="C1057" s="124"/>
      <c r="D1057" s="124"/>
      <c r="E1057" s="124"/>
      <c r="F1057" s="125"/>
      <c r="G1057" s="125"/>
      <c r="H1057" s="125"/>
      <c r="I1057" s="125"/>
      <c r="J1057" s="125"/>
      <c r="K1057" s="125"/>
      <c r="L1057" s="125"/>
      <c r="M1057" s="125"/>
      <c r="N1057" s="125"/>
      <c r="O1057" s="125"/>
      <c r="P1057" s="125"/>
      <c r="Q1057" s="125"/>
      <c r="R1057" s="125"/>
      <c r="S1057" s="125"/>
      <c r="T1057" s="124"/>
      <c r="U1057" s="124"/>
      <c r="V1057" s="124"/>
      <c r="W1057" s="124"/>
      <c r="X1057" s="124"/>
    </row>
    <row r="1058" spans="1:24">
      <c r="A1058" s="124"/>
      <c r="B1058" s="124"/>
      <c r="C1058" s="124"/>
      <c r="D1058" s="124"/>
      <c r="E1058" s="124"/>
      <c r="F1058" s="125"/>
      <c r="G1058" s="125"/>
      <c r="H1058" s="125"/>
      <c r="I1058" s="125"/>
      <c r="J1058" s="125"/>
      <c r="K1058" s="125"/>
      <c r="L1058" s="125"/>
      <c r="M1058" s="125"/>
      <c r="N1058" s="125"/>
      <c r="O1058" s="125"/>
      <c r="P1058" s="125"/>
      <c r="Q1058" s="125"/>
      <c r="R1058" s="125"/>
      <c r="S1058" s="125"/>
      <c r="T1058" s="124"/>
      <c r="U1058" s="124"/>
      <c r="V1058" s="124"/>
      <c r="W1058" s="124"/>
      <c r="X1058" s="124"/>
    </row>
    <row r="1059" spans="1:24">
      <c r="A1059" s="124"/>
      <c r="B1059" s="124"/>
      <c r="C1059" s="124"/>
      <c r="D1059" s="124"/>
      <c r="E1059" s="124"/>
      <c r="F1059" s="125"/>
      <c r="G1059" s="125"/>
      <c r="H1059" s="125"/>
      <c r="I1059" s="125"/>
      <c r="J1059" s="125"/>
      <c r="K1059" s="125"/>
      <c r="L1059" s="125"/>
      <c r="M1059" s="125"/>
      <c r="N1059" s="125"/>
      <c r="O1059" s="125"/>
      <c r="P1059" s="125"/>
      <c r="Q1059" s="125"/>
      <c r="R1059" s="125"/>
      <c r="S1059" s="125"/>
      <c r="T1059" s="124"/>
      <c r="U1059" s="124"/>
      <c r="V1059" s="124"/>
      <c r="W1059" s="124"/>
      <c r="X1059" s="124"/>
    </row>
    <row r="1060" spans="1:24">
      <c r="A1060" s="124"/>
      <c r="B1060" s="124"/>
      <c r="C1060" s="124"/>
      <c r="D1060" s="124"/>
      <c r="E1060" s="124"/>
      <c r="F1060" s="125"/>
      <c r="G1060" s="125"/>
      <c r="H1060" s="125"/>
      <c r="I1060" s="125"/>
      <c r="J1060" s="125"/>
      <c r="K1060" s="125"/>
      <c r="L1060" s="125"/>
      <c r="M1060" s="125"/>
      <c r="N1060" s="125"/>
      <c r="O1060" s="125"/>
      <c r="P1060" s="125"/>
      <c r="Q1060" s="125"/>
      <c r="R1060" s="125"/>
      <c r="S1060" s="125"/>
      <c r="T1060" s="124"/>
      <c r="U1060" s="124"/>
      <c r="V1060" s="124"/>
      <c r="W1060" s="124"/>
      <c r="X1060" s="124"/>
    </row>
    <row r="1061" spans="1:24">
      <c r="A1061" s="124"/>
      <c r="B1061" s="124"/>
      <c r="C1061" s="124"/>
      <c r="D1061" s="124"/>
      <c r="E1061" s="124"/>
      <c r="F1061" s="125"/>
      <c r="G1061" s="125"/>
      <c r="H1061" s="125"/>
      <c r="I1061" s="125"/>
      <c r="J1061" s="125"/>
      <c r="K1061" s="125"/>
      <c r="L1061" s="125"/>
      <c r="M1061" s="125"/>
      <c r="N1061" s="125"/>
      <c r="O1061" s="125"/>
      <c r="P1061" s="125"/>
      <c r="Q1061" s="125"/>
      <c r="R1061" s="125"/>
      <c r="S1061" s="125"/>
      <c r="T1061" s="124"/>
      <c r="U1061" s="124"/>
      <c r="V1061" s="124"/>
      <c r="W1061" s="124"/>
      <c r="X1061" s="124"/>
    </row>
    <row r="1062" spans="1:24">
      <c r="A1062" s="124"/>
      <c r="B1062" s="124"/>
      <c r="C1062" s="124"/>
      <c r="D1062" s="124"/>
      <c r="E1062" s="124"/>
      <c r="F1062" s="125"/>
      <c r="G1062" s="125"/>
      <c r="H1062" s="125"/>
      <c r="I1062" s="125"/>
      <c r="J1062" s="125"/>
      <c r="K1062" s="125"/>
      <c r="L1062" s="125"/>
      <c r="M1062" s="125"/>
      <c r="N1062" s="125"/>
      <c r="O1062" s="125"/>
      <c r="P1062" s="125"/>
      <c r="Q1062" s="125"/>
      <c r="R1062" s="125"/>
      <c r="S1062" s="125"/>
      <c r="T1062" s="124"/>
      <c r="U1062" s="124"/>
      <c r="V1062" s="124"/>
      <c r="W1062" s="124"/>
      <c r="X1062" s="124"/>
    </row>
    <row r="1063" spans="1:24">
      <c r="A1063" s="124"/>
      <c r="B1063" s="124"/>
      <c r="C1063" s="124"/>
      <c r="D1063" s="124"/>
      <c r="E1063" s="124"/>
      <c r="F1063" s="125"/>
      <c r="G1063" s="125"/>
      <c r="H1063" s="125"/>
      <c r="I1063" s="125"/>
      <c r="J1063" s="125"/>
      <c r="K1063" s="125"/>
      <c r="L1063" s="125"/>
      <c r="M1063" s="125"/>
      <c r="N1063" s="125"/>
      <c r="O1063" s="125"/>
      <c r="P1063" s="125"/>
      <c r="Q1063" s="125"/>
      <c r="R1063" s="125"/>
      <c r="S1063" s="125"/>
      <c r="T1063" s="124"/>
      <c r="U1063" s="124"/>
      <c r="V1063" s="124"/>
      <c r="W1063" s="124"/>
      <c r="X1063" s="124"/>
    </row>
    <row r="1064" spans="1:24">
      <c r="A1064" s="124"/>
      <c r="B1064" s="124"/>
      <c r="C1064" s="124"/>
      <c r="D1064" s="124"/>
      <c r="E1064" s="124"/>
      <c r="F1064" s="125"/>
      <c r="G1064" s="125"/>
      <c r="H1064" s="125"/>
      <c r="I1064" s="125"/>
      <c r="J1064" s="125"/>
      <c r="K1064" s="125"/>
      <c r="L1064" s="125"/>
      <c r="M1064" s="125"/>
      <c r="N1064" s="125"/>
      <c r="O1064" s="125"/>
      <c r="P1064" s="125"/>
      <c r="Q1064" s="125"/>
      <c r="R1064" s="125"/>
      <c r="S1064" s="125"/>
      <c r="T1064" s="124"/>
      <c r="U1064" s="124"/>
      <c r="V1064" s="124"/>
      <c r="W1064" s="124"/>
      <c r="X1064" s="124"/>
    </row>
    <row r="1065" spans="1:24">
      <c r="A1065" s="124"/>
      <c r="B1065" s="124"/>
      <c r="C1065" s="124"/>
      <c r="D1065" s="124"/>
      <c r="E1065" s="124"/>
      <c r="F1065" s="125"/>
      <c r="G1065" s="125"/>
      <c r="H1065" s="125"/>
      <c r="I1065" s="125"/>
      <c r="J1065" s="125"/>
      <c r="K1065" s="125"/>
      <c r="L1065" s="125"/>
      <c r="M1065" s="125"/>
      <c r="N1065" s="125"/>
      <c r="O1065" s="125"/>
      <c r="P1065" s="125"/>
      <c r="Q1065" s="125"/>
      <c r="R1065" s="125"/>
      <c r="S1065" s="125"/>
      <c r="T1065" s="124"/>
      <c r="U1065" s="124"/>
      <c r="V1065" s="124"/>
      <c r="W1065" s="124"/>
      <c r="X1065" s="124"/>
    </row>
    <row r="1066" spans="1:24">
      <c r="A1066" s="124"/>
      <c r="B1066" s="124"/>
      <c r="C1066" s="124"/>
      <c r="D1066" s="124"/>
      <c r="E1066" s="124"/>
      <c r="F1066" s="125"/>
      <c r="G1066" s="125"/>
      <c r="H1066" s="125"/>
      <c r="I1066" s="125"/>
      <c r="J1066" s="125"/>
      <c r="K1066" s="125"/>
      <c r="L1066" s="125"/>
      <c r="M1066" s="125"/>
      <c r="N1066" s="125"/>
      <c r="O1066" s="125"/>
      <c r="P1066" s="125"/>
      <c r="Q1066" s="125"/>
      <c r="R1066" s="125"/>
      <c r="S1066" s="125"/>
      <c r="T1066" s="124"/>
      <c r="U1066" s="124"/>
      <c r="V1066" s="124"/>
      <c r="W1066" s="124"/>
      <c r="X1066" s="124"/>
    </row>
    <row r="1067" spans="1:24">
      <c r="A1067" s="124"/>
      <c r="B1067" s="124"/>
      <c r="C1067" s="124"/>
      <c r="D1067" s="124"/>
      <c r="E1067" s="124"/>
      <c r="F1067" s="125"/>
      <c r="G1067" s="125"/>
      <c r="H1067" s="125"/>
      <c r="I1067" s="125"/>
      <c r="J1067" s="125"/>
      <c r="K1067" s="125"/>
      <c r="L1067" s="125"/>
      <c r="M1067" s="125"/>
      <c r="N1067" s="125"/>
      <c r="O1067" s="125"/>
      <c r="P1067" s="125"/>
      <c r="Q1067" s="125"/>
      <c r="R1067" s="125"/>
      <c r="S1067" s="125"/>
      <c r="T1067" s="124"/>
      <c r="U1067" s="124"/>
      <c r="V1067" s="124"/>
      <c r="W1067" s="124"/>
      <c r="X1067" s="124"/>
    </row>
    <row r="1068" spans="1:24">
      <c r="A1068" s="124"/>
      <c r="B1068" s="124"/>
      <c r="C1068" s="124"/>
      <c r="D1068" s="124"/>
      <c r="E1068" s="124"/>
      <c r="F1068" s="125"/>
      <c r="G1068" s="125"/>
      <c r="H1068" s="125"/>
      <c r="I1068" s="125"/>
      <c r="J1068" s="125"/>
      <c r="K1068" s="125"/>
      <c r="L1068" s="125"/>
      <c r="M1068" s="125"/>
      <c r="N1068" s="125"/>
      <c r="O1068" s="125"/>
      <c r="P1068" s="125"/>
      <c r="Q1068" s="125"/>
      <c r="R1068" s="125"/>
      <c r="S1068" s="125"/>
      <c r="T1068" s="124"/>
      <c r="U1068" s="124"/>
      <c r="V1068" s="124"/>
      <c r="W1068" s="124"/>
      <c r="X1068" s="124"/>
    </row>
    <row r="1069" spans="1:24">
      <c r="A1069" s="124"/>
      <c r="B1069" s="124"/>
      <c r="C1069" s="124"/>
      <c r="D1069" s="124"/>
      <c r="E1069" s="124"/>
      <c r="F1069" s="125"/>
      <c r="G1069" s="125"/>
      <c r="H1069" s="125"/>
      <c r="I1069" s="125"/>
      <c r="J1069" s="125"/>
      <c r="K1069" s="125"/>
      <c r="L1069" s="125"/>
      <c r="M1069" s="125"/>
      <c r="N1069" s="125"/>
      <c r="O1069" s="125"/>
      <c r="P1069" s="125"/>
      <c r="Q1069" s="125"/>
      <c r="R1069" s="125"/>
      <c r="S1069" s="125"/>
      <c r="T1069" s="124"/>
      <c r="U1069" s="124"/>
      <c r="V1069" s="124"/>
      <c r="W1069" s="124"/>
      <c r="X1069" s="124"/>
    </row>
    <row r="1070" spans="1:24">
      <c r="A1070" s="124"/>
      <c r="B1070" s="124"/>
      <c r="C1070" s="124"/>
      <c r="D1070" s="124"/>
      <c r="E1070" s="124"/>
      <c r="F1070" s="125"/>
      <c r="G1070" s="125"/>
      <c r="H1070" s="125"/>
      <c r="I1070" s="125"/>
      <c r="J1070" s="125"/>
      <c r="K1070" s="125"/>
      <c r="L1070" s="125"/>
      <c r="M1070" s="125"/>
      <c r="N1070" s="125"/>
      <c r="O1070" s="125"/>
      <c r="P1070" s="125"/>
      <c r="Q1070" s="125"/>
      <c r="R1070" s="125"/>
      <c r="S1070" s="125"/>
      <c r="T1070" s="124"/>
      <c r="U1070" s="124"/>
      <c r="V1070" s="124"/>
      <c r="W1070" s="124"/>
      <c r="X1070" s="124"/>
    </row>
    <row r="1071" spans="1:24">
      <c r="A1071" s="124"/>
      <c r="B1071" s="124"/>
      <c r="C1071" s="124"/>
      <c r="D1071" s="124"/>
      <c r="E1071" s="124"/>
      <c r="F1071" s="125"/>
      <c r="G1071" s="125"/>
      <c r="H1071" s="125"/>
      <c r="I1071" s="125"/>
      <c r="J1071" s="125"/>
      <c r="K1071" s="125"/>
      <c r="L1071" s="125"/>
      <c r="M1071" s="125"/>
      <c r="N1071" s="125"/>
      <c r="O1071" s="125"/>
      <c r="P1071" s="125"/>
      <c r="Q1071" s="125"/>
      <c r="R1071" s="125"/>
      <c r="S1071" s="125"/>
      <c r="T1071" s="124"/>
      <c r="U1071" s="124"/>
      <c r="V1071" s="124"/>
      <c r="W1071" s="124"/>
      <c r="X1071" s="124"/>
    </row>
    <row r="1072" spans="1:24">
      <c r="A1072" s="124"/>
      <c r="B1072" s="124"/>
      <c r="C1072" s="124"/>
      <c r="D1072" s="124"/>
      <c r="E1072" s="124"/>
      <c r="F1072" s="125"/>
      <c r="G1072" s="125"/>
      <c r="H1072" s="125"/>
      <c r="I1072" s="125"/>
      <c r="J1072" s="125"/>
      <c r="K1072" s="125"/>
      <c r="L1072" s="125"/>
      <c r="M1072" s="125"/>
      <c r="N1072" s="125"/>
      <c r="O1072" s="125"/>
      <c r="P1072" s="125"/>
      <c r="Q1072" s="125"/>
      <c r="R1072" s="125"/>
      <c r="S1072" s="125"/>
      <c r="T1072" s="124"/>
      <c r="U1072" s="124"/>
      <c r="V1072" s="124"/>
      <c r="W1072" s="124"/>
      <c r="X1072" s="124"/>
    </row>
    <row r="1073" spans="1:24">
      <c r="A1073" s="124"/>
      <c r="B1073" s="124"/>
      <c r="C1073" s="124"/>
      <c r="D1073" s="124"/>
      <c r="E1073" s="124"/>
      <c r="F1073" s="125"/>
      <c r="G1073" s="125"/>
      <c r="H1073" s="125"/>
      <c r="I1073" s="125"/>
      <c r="J1073" s="125"/>
      <c r="K1073" s="125"/>
      <c r="L1073" s="125"/>
      <c r="M1073" s="125"/>
      <c r="N1073" s="125"/>
      <c r="O1073" s="125"/>
      <c r="P1073" s="125"/>
      <c r="Q1073" s="125"/>
      <c r="R1073" s="125"/>
      <c r="S1073" s="125"/>
      <c r="T1073" s="124"/>
      <c r="U1073" s="124"/>
      <c r="V1073" s="124"/>
      <c r="W1073" s="124"/>
      <c r="X1073" s="124"/>
    </row>
    <row r="1074" spans="1:24">
      <c r="A1074" s="124"/>
      <c r="B1074" s="124"/>
      <c r="C1074" s="124"/>
      <c r="D1074" s="124"/>
      <c r="E1074" s="124"/>
      <c r="F1074" s="125"/>
      <c r="G1074" s="125"/>
      <c r="H1074" s="125"/>
      <c r="I1074" s="125"/>
      <c r="J1074" s="125"/>
      <c r="K1074" s="125"/>
      <c r="L1074" s="125"/>
      <c r="M1074" s="125"/>
      <c r="N1074" s="125"/>
      <c r="O1074" s="125"/>
      <c r="P1074" s="125"/>
      <c r="Q1074" s="125"/>
      <c r="R1074" s="125"/>
      <c r="S1074" s="125"/>
      <c r="T1074" s="124"/>
      <c r="U1074" s="124"/>
      <c r="V1074" s="124"/>
      <c r="W1074" s="124"/>
      <c r="X1074" s="124"/>
    </row>
    <row r="1075" spans="1:24">
      <c r="A1075" s="124"/>
      <c r="B1075" s="124"/>
      <c r="C1075" s="124"/>
      <c r="D1075" s="124"/>
      <c r="E1075" s="124"/>
      <c r="F1075" s="125"/>
      <c r="G1075" s="125"/>
      <c r="H1075" s="125"/>
      <c r="I1075" s="125"/>
      <c r="J1075" s="125"/>
      <c r="K1075" s="125"/>
      <c r="L1075" s="125"/>
      <c r="M1075" s="125"/>
      <c r="N1075" s="125"/>
      <c r="O1075" s="125"/>
      <c r="P1075" s="125"/>
      <c r="Q1075" s="125"/>
      <c r="R1075" s="125"/>
      <c r="S1075" s="125"/>
      <c r="T1075" s="124"/>
      <c r="U1075" s="124"/>
      <c r="V1075" s="124"/>
      <c r="W1075" s="124"/>
      <c r="X1075" s="124"/>
    </row>
    <row r="1076" spans="1:24">
      <c r="A1076" s="124"/>
      <c r="B1076" s="124"/>
      <c r="C1076" s="124"/>
      <c r="D1076" s="124"/>
      <c r="E1076" s="124"/>
      <c r="F1076" s="125"/>
      <c r="G1076" s="125"/>
      <c r="H1076" s="125"/>
      <c r="I1076" s="125"/>
      <c r="J1076" s="125"/>
      <c r="K1076" s="125"/>
      <c r="L1076" s="125"/>
      <c r="M1076" s="125"/>
      <c r="N1076" s="125"/>
      <c r="O1076" s="125"/>
      <c r="P1076" s="125"/>
      <c r="Q1076" s="125"/>
      <c r="R1076" s="125"/>
      <c r="S1076" s="125"/>
      <c r="T1076" s="124"/>
      <c r="U1076" s="124"/>
      <c r="V1076" s="124"/>
      <c r="W1076" s="124"/>
      <c r="X1076" s="124"/>
    </row>
    <row r="1077" spans="1:24">
      <c r="A1077" s="124"/>
      <c r="B1077" s="124"/>
      <c r="C1077" s="124"/>
      <c r="D1077" s="124"/>
      <c r="E1077" s="124"/>
      <c r="F1077" s="125"/>
      <c r="G1077" s="125"/>
      <c r="H1077" s="125"/>
      <c r="I1077" s="125"/>
      <c r="J1077" s="125"/>
      <c r="K1077" s="125"/>
      <c r="L1077" s="125"/>
      <c r="M1077" s="125"/>
      <c r="N1077" s="125"/>
      <c r="O1077" s="125"/>
      <c r="P1077" s="125"/>
      <c r="Q1077" s="125"/>
      <c r="R1077" s="125"/>
      <c r="S1077" s="125"/>
      <c r="T1077" s="124"/>
      <c r="U1077" s="124"/>
      <c r="V1077" s="124"/>
      <c r="W1077" s="124"/>
      <c r="X1077" s="124"/>
    </row>
    <row r="1078" spans="1:24">
      <c r="A1078" s="124"/>
      <c r="B1078" s="124"/>
      <c r="C1078" s="124"/>
      <c r="D1078" s="124"/>
      <c r="E1078" s="124"/>
      <c r="F1078" s="125"/>
      <c r="G1078" s="125"/>
      <c r="H1078" s="125"/>
      <c r="I1078" s="125"/>
      <c r="J1078" s="125"/>
      <c r="K1078" s="125"/>
      <c r="L1078" s="125"/>
      <c r="M1078" s="125"/>
      <c r="N1078" s="125"/>
      <c r="O1078" s="125"/>
      <c r="P1078" s="125"/>
      <c r="Q1078" s="125"/>
      <c r="R1078" s="125"/>
      <c r="S1078" s="125"/>
      <c r="T1078" s="124"/>
      <c r="U1078" s="124"/>
      <c r="V1078" s="124"/>
      <c r="W1078" s="124"/>
      <c r="X1078" s="124"/>
    </row>
    <row r="1079" spans="1:24">
      <c r="A1079" s="124"/>
      <c r="B1079" s="124"/>
      <c r="C1079" s="124"/>
      <c r="D1079" s="124"/>
      <c r="E1079" s="124"/>
      <c r="F1079" s="125"/>
      <c r="G1079" s="125"/>
      <c r="H1079" s="125"/>
      <c r="I1079" s="125"/>
      <c r="J1079" s="125"/>
      <c r="K1079" s="125"/>
      <c r="L1079" s="125"/>
      <c r="M1079" s="125"/>
      <c r="N1079" s="125"/>
      <c r="O1079" s="125"/>
      <c r="P1079" s="125"/>
      <c r="Q1079" s="125"/>
      <c r="R1079" s="125"/>
      <c r="S1079" s="125"/>
      <c r="T1079" s="124"/>
      <c r="U1079" s="124"/>
      <c r="V1079" s="124"/>
      <c r="W1079" s="124"/>
      <c r="X1079" s="124"/>
    </row>
    <row r="1080" spans="1:24">
      <c r="A1080" s="124"/>
      <c r="B1080" s="124"/>
      <c r="C1080" s="124"/>
      <c r="D1080" s="124"/>
      <c r="E1080" s="124"/>
      <c r="F1080" s="125"/>
      <c r="G1080" s="125"/>
      <c r="H1080" s="125"/>
      <c r="I1080" s="125"/>
      <c r="J1080" s="125"/>
      <c r="K1080" s="125"/>
      <c r="L1080" s="125"/>
      <c r="M1080" s="125"/>
      <c r="N1080" s="125"/>
      <c r="O1080" s="125"/>
      <c r="P1080" s="125"/>
      <c r="Q1080" s="125"/>
      <c r="R1080" s="125"/>
      <c r="S1080" s="125"/>
      <c r="T1080" s="124"/>
      <c r="U1080" s="124"/>
      <c r="V1080" s="124"/>
      <c r="W1080" s="124"/>
      <c r="X1080" s="124"/>
    </row>
    <row r="1081" spans="1:24">
      <c r="A1081" s="124"/>
      <c r="B1081" s="124"/>
      <c r="C1081" s="124"/>
      <c r="D1081" s="124"/>
      <c r="E1081" s="124"/>
      <c r="F1081" s="125"/>
      <c r="G1081" s="125"/>
      <c r="H1081" s="125"/>
      <c r="I1081" s="125"/>
      <c r="J1081" s="125"/>
      <c r="K1081" s="125"/>
      <c r="L1081" s="125"/>
      <c r="M1081" s="125"/>
      <c r="N1081" s="125"/>
      <c r="O1081" s="125"/>
      <c r="P1081" s="125"/>
      <c r="Q1081" s="125"/>
      <c r="R1081" s="125"/>
      <c r="S1081" s="125"/>
      <c r="T1081" s="124"/>
      <c r="U1081" s="124"/>
      <c r="V1081" s="124"/>
      <c r="W1081" s="124"/>
      <c r="X1081" s="124"/>
    </row>
    <row r="1082" spans="1:24">
      <c r="A1082" s="124"/>
      <c r="B1082" s="124"/>
      <c r="C1082" s="124"/>
      <c r="D1082" s="124"/>
      <c r="E1082" s="124"/>
      <c r="F1082" s="125"/>
      <c r="G1082" s="125"/>
      <c r="H1082" s="125"/>
      <c r="I1082" s="125"/>
      <c r="J1082" s="125"/>
      <c r="K1082" s="125"/>
      <c r="L1082" s="125"/>
      <c r="M1082" s="125"/>
      <c r="N1082" s="125"/>
      <c r="O1082" s="125"/>
      <c r="P1082" s="125"/>
      <c r="Q1082" s="125"/>
      <c r="R1082" s="125"/>
      <c r="S1082" s="125"/>
      <c r="T1082" s="124"/>
      <c r="U1082" s="124"/>
      <c r="V1082" s="124"/>
      <c r="W1082" s="124"/>
      <c r="X1082" s="124"/>
    </row>
    <row r="1083" spans="1:24">
      <c r="A1083" s="124"/>
      <c r="B1083" s="124"/>
      <c r="C1083" s="124"/>
      <c r="D1083" s="124"/>
      <c r="E1083" s="124"/>
      <c r="F1083" s="125"/>
      <c r="G1083" s="125"/>
      <c r="H1083" s="125"/>
      <c r="I1083" s="125"/>
      <c r="J1083" s="125"/>
      <c r="K1083" s="125"/>
      <c r="L1083" s="125"/>
      <c r="M1083" s="125"/>
      <c r="N1083" s="125"/>
      <c r="O1083" s="125"/>
      <c r="P1083" s="125"/>
      <c r="Q1083" s="125"/>
      <c r="R1083" s="125"/>
      <c r="S1083" s="125"/>
      <c r="T1083" s="124"/>
      <c r="U1083" s="124"/>
      <c r="V1083" s="124"/>
      <c r="W1083" s="124"/>
      <c r="X1083" s="124"/>
    </row>
    <row r="1084" spans="1:24">
      <c r="A1084" s="124"/>
      <c r="B1084" s="124"/>
      <c r="C1084" s="124"/>
      <c r="D1084" s="124"/>
      <c r="E1084" s="124"/>
      <c r="F1084" s="125"/>
      <c r="G1084" s="125"/>
      <c r="H1084" s="125"/>
      <c r="I1084" s="125"/>
      <c r="J1084" s="125"/>
      <c r="K1084" s="125"/>
      <c r="L1084" s="125"/>
      <c r="M1084" s="125"/>
      <c r="N1084" s="125"/>
      <c r="O1084" s="125"/>
      <c r="P1084" s="125"/>
      <c r="Q1084" s="125"/>
      <c r="R1084" s="125"/>
      <c r="S1084" s="125"/>
      <c r="T1084" s="124"/>
      <c r="U1084" s="124"/>
      <c r="V1084" s="124"/>
      <c r="W1084" s="124"/>
      <c r="X1084" s="124"/>
    </row>
    <row r="1085" spans="1:24">
      <c r="A1085" s="124"/>
      <c r="B1085" s="124"/>
      <c r="C1085" s="124"/>
      <c r="D1085" s="124"/>
      <c r="E1085" s="124"/>
      <c r="F1085" s="125"/>
      <c r="G1085" s="125"/>
      <c r="H1085" s="125"/>
      <c r="I1085" s="125"/>
      <c r="J1085" s="125"/>
      <c r="K1085" s="125"/>
      <c r="L1085" s="125"/>
      <c r="M1085" s="125"/>
      <c r="N1085" s="125"/>
      <c r="O1085" s="125"/>
      <c r="P1085" s="125"/>
      <c r="Q1085" s="125"/>
      <c r="R1085" s="125"/>
      <c r="S1085" s="125"/>
      <c r="T1085" s="124"/>
      <c r="U1085" s="124"/>
      <c r="V1085" s="124"/>
      <c r="W1085" s="124"/>
      <c r="X1085" s="124"/>
    </row>
    <row r="1086" spans="1:24">
      <c r="A1086" s="124"/>
      <c r="B1086" s="124"/>
      <c r="C1086" s="124"/>
      <c r="D1086" s="124"/>
      <c r="E1086" s="124"/>
      <c r="F1086" s="125"/>
      <c r="G1086" s="125"/>
      <c r="H1086" s="125"/>
      <c r="I1086" s="125"/>
      <c r="J1086" s="125"/>
      <c r="K1086" s="125"/>
      <c r="L1086" s="125"/>
      <c r="M1086" s="125"/>
      <c r="N1086" s="125"/>
      <c r="O1086" s="125"/>
      <c r="P1086" s="125"/>
      <c r="Q1086" s="125"/>
      <c r="R1086" s="125"/>
      <c r="S1086" s="125"/>
      <c r="T1086" s="124"/>
      <c r="U1086" s="124"/>
      <c r="V1086" s="124"/>
      <c r="W1086" s="124"/>
      <c r="X1086" s="124"/>
    </row>
    <row r="1087" spans="1:24">
      <c r="A1087" s="124"/>
      <c r="B1087" s="124"/>
      <c r="C1087" s="124"/>
      <c r="D1087" s="124"/>
      <c r="E1087" s="124"/>
      <c r="F1087" s="125"/>
      <c r="G1087" s="125"/>
      <c r="H1087" s="125"/>
      <c r="I1087" s="125"/>
      <c r="J1087" s="125"/>
      <c r="K1087" s="125"/>
      <c r="L1087" s="125"/>
      <c r="M1087" s="125"/>
      <c r="N1087" s="125"/>
      <c r="O1087" s="125"/>
      <c r="P1087" s="125"/>
      <c r="Q1087" s="125"/>
      <c r="R1087" s="125"/>
      <c r="S1087" s="125"/>
      <c r="T1087" s="124"/>
      <c r="U1087" s="124"/>
      <c r="V1087" s="124"/>
      <c r="W1087" s="124"/>
      <c r="X1087" s="124"/>
    </row>
    <row r="1088" spans="1:24">
      <c r="A1088" s="124"/>
      <c r="B1088" s="124"/>
      <c r="C1088" s="124"/>
      <c r="D1088" s="124"/>
      <c r="E1088" s="124"/>
      <c r="F1088" s="125"/>
      <c r="G1088" s="125"/>
      <c r="H1088" s="125"/>
      <c r="I1088" s="125"/>
      <c r="J1088" s="125"/>
      <c r="K1088" s="125"/>
      <c r="L1088" s="125"/>
      <c r="M1088" s="125"/>
      <c r="N1088" s="125"/>
      <c r="O1088" s="125"/>
      <c r="P1088" s="125"/>
      <c r="Q1088" s="125"/>
      <c r="R1088" s="125"/>
      <c r="S1088" s="125"/>
      <c r="T1088" s="124"/>
      <c r="U1088" s="124"/>
      <c r="V1088" s="124"/>
      <c r="W1088" s="124"/>
      <c r="X1088" s="124"/>
    </row>
    <row r="1089" spans="1:24">
      <c r="A1089" s="124"/>
      <c r="B1089" s="124"/>
      <c r="C1089" s="124"/>
      <c r="D1089" s="124"/>
      <c r="E1089" s="124"/>
      <c r="F1089" s="125"/>
      <c r="G1089" s="125"/>
      <c r="H1089" s="125"/>
      <c r="I1089" s="125"/>
      <c r="J1089" s="125"/>
      <c r="K1089" s="125"/>
      <c r="L1089" s="125"/>
      <c r="M1089" s="125"/>
      <c r="N1089" s="125"/>
      <c r="O1089" s="125"/>
      <c r="P1089" s="125"/>
      <c r="Q1089" s="125"/>
      <c r="R1089" s="125"/>
      <c r="S1089" s="125"/>
      <c r="T1089" s="124"/>
      <c r="U1089" s="124"/>
      <c r="V1089" s="124"/>
      <c r="W1089" s="124"/>
      <c r="X1089" s="124"/>
    </row>
    <row r="1090" spans="1:24">
      <c r="A1090" s="124"/>
      <c r="B1090" s="124"/>
      <c r="C1090" s="124"/>
      <c r="D1090" s="124"/>
      <c r="E1090" s="124"/>
      <c r="F1090" s="125"/>
      <c r="G1090" s="125"/>
      <c r="H1090" s="125"/>
      <c r="I1090" s="125"/>
      <c r="J1090" s="125"/>
      <c r="K1090" s="125"/>
      <c r="L1090" s="125"/>
      <c r="M1090" s="125"/>
      <c r="N1090" s="125"/>
      <c r="O1090" s="125"/>
      <c r="P1090" s="125"/>
      <c r="Q1090" s="125"/>
      <c r="R1090" s="125"/>
      <c r="S1090" s="125"/>
      <c r="T1090" s="124"/>
      <c r="U1090" s="124"/>
      <c r="V1090" s="124"/>
      <c r="W1090" s="124"/>
      <c r="X1090" s="124"/>
    </row>
    <row r="1091" spans="1:24">
      <c r="A1091" s="124"/>
      <c r="B1091" s="124"/>
      <c r="C1091" s="124"/>
      <c r="D1091" s="124"/>
      <c r="E1091" s="124"/>
      <c r="F1091" s="125"/>
      <c r="G1091" s="125"/>
      <c r="H1091" s="125"/>
      <c r="I1091" s="125"/>
      <c r="J1091" s="125"/>
      <c r="K1091" s="125"/>
      <c r="L1091" s="125"/>
      <c r="M1091" s="125"/>
      <c r="N1091" s="125"/>
      <c r="O1091" s="125"/>
      <c r="P1091" s="125"/>
      <c r="Q1091" s="125"/>
      <c r="R1091" s="125"/>
      <c r="S1091" s="125"/>
      <c r="T1091" s="124"/>
      <c r="U1091" s="124"/>
      <c r="V1091" s="124"/>
      <c r="W1091" s="124"/>
      <c r="X1091" s="124"/>
    </row>
    <row r="1092" spans="1:24">
      <c r="A1092" s="124"/>
      <c r="B1092" s="124"/>
      <c r="C1092" s="124"/>
      <c r="D1092" s="124"/>
      <c r="E1092" s="124"/>
      <c r="F1092" s="125"/>
      <c r="G1092" s="125"/>
      <c r="H1092" s="125"/>
      <c r="I1092" s="125"/>
      <c r="J1092" s="125"/>
      <c r="K1092" s="125"/>
      <c r="L1092" s="125"/>
      <c r="M1092" s="125"/>
      <c r="N1092" s="125"/>
      <c r="O1092" s="125"/>
      <c r="P1092" s="125"/>
      <c r="Q1092" s="125"/>
      <c r="R1092" s="125"/>
      <c r="S1092" s="125"/>
      <c r="T1092" s="124"/>
      <c r="U1092" s="124"/>
      <c r="V1092" s="124"/>
      <c r="W1092" s="124"/>
      <c r="X1092" s="124"/>
    </row>
    <row r="1093" spans="1:24">
      <c r="A1093" s="124"/>
      <c r="B1093" s="124"/>
      <c r="C1093" s="124"/>
      <c r="D1093" s="124"/>
      <c r="E1093" s="124"/>
      <c r="F1093" s="125"/>
      <c r="G1093" s="125"/>
      <c r="H1093" s="125"/>
      <c r="I1093" s="125"/>
      <c r="J1093" s="125"/>
      <c r="K1093" s="125"/>
      <c r="L1093" s="125"/>
      <c r="M1093" s="125"/>
      <c r="N1093" s="125"/>
      <c r="O1093" s="125"/>
      <c r="P1093" s="125"/>
      <c r="Q1093" s="125"/>
      <c r="R1093" s="125"/>
      <c r="S1093" s="125"/>
      <c r="T1093" s="124"/>
      <c r="U1093" s="124"/>
      <c r="V1093" s="124"/>
      <c r="W1093" s="124"/>
      <c r="X1093" s="124"/>
    </row>
    <row r="1094" spans="1:24">
      <c r="A1094" s="124"/>
      <c r="B1094" s="124"/>
      <c r="C1094" s="124"/>
      <c r="D1094" s="124"/>
      <c r="E1094" s="124"/>
      <c r="F1094" s="125"/>
      <c r="G1094" s="125"/>
      <c r="H1094" s="125"/>
      <c r="I1094" s="125"/>
      <c r="J1094" s="125"/>
      <c r="K1094" s="125"/>
      <c r="L1094" s="125"/>
      <c r="M1094" s="125"/>
      <c r="N1094" s="125"/>
      <c r="O1094" s="125"/>
      <c r="P1094" s="125"/>
      <c r="Q1094" s="125"/>
      <c r="R1094" s="125"/>
      <c r="S1094" s="125"/>
      <c r="T1094" s="124"/>
      <c r="U1094" s="124"/>
      <c r="V1094" s="124"/>
      <c r="W1094" s="124"/>
      <c r="X1094" s="124"/>
    </row>
    <row r="1095" spans="1:24">
      <c r="A1095" s="124"/>
      <c r="B1095" s="124"/>
      <c r="C1095" s="124"/>
      <c r="D1095" s="124"/>
      <c r="E1095" s="124"/>
      <c r="F1095" s="125"/>
      <c r="G1095" s="125"/>
      <c r="H1095" s="125"/>
      <c r="I1095" s="125"/>
      <c r="J1095" s="125"/>
      <c r="K1095" s="125"/>
      <c r="L1095" s="125"/>
      <c r="M1095" s="125"/>
      <c r="N1095" s="125"/>
      <c r="O1095" s="125"/>
      <c r="P1095" s="125"/>
      <c r="Q1095" s="125"/>
      <c r="R1095" s="125"/>
      <c r="S1095" s="125"/>
      <c r="T1095" s="124"/>
      <c r="U1095" s="124"/>
      <c r="V1095" s="124"/>
      <c r="W1095" s="124"/>
      <c r="X1095" s="124"/>
    </row>
    <row r="1096" spans="1:24">
      <c r="A1096" s="124"/>
      <c r="B1096" s="124"/>
      <c r="C1096" s="124"/>
      <c r="D1096" s="124"/>
      <c r="E1096" s="124"/>
      <c r="F1096" s="125"/>
      <c r="G1096" s="125"/>
      <c r="H1096" s="125"/>
      <c r="I1096" s="125"/>
      <c r="J1096" s="125"/>
      <c r="K1096" s="125"/>
      <c r="L1096" s="125"/>
      <c r="M1096" s="125"/>
      <c r="N1096" s="125"/>
      <c r="O1096" s="125"/>
      <c r="P1096" s="125"/>
      <c r="Q1096" s="125"/>
      <c r="R1096" s="125"/>
      <c r="S1096" s="125"/>
      <c r="T1096" s="124"/>
      <c r="U1096" s="124"/>
      <c r="V1096" s="124"/>
      <c r="W1096" s="124"/>
      <c r="X1096" s="124"/>
    </row>
    <row r="1097" spans="1:24">
      <c r="A1097" s="124"/>
      <c r="B1097" s="124"/>
      <c r="C1097" s="124"/>
      <c r="D1097" s="124"/>
      <c r="E1097" s="124"/>
      <c r="F1097" s="125"/>
      <c r="G1097" s="125"/>
      <c r="H1097" s="125"/>
      <c r="I1097" s="125"/>
      <c r="J1097" s="125"/>
      <c r="K1097" s="125"/>
      <c r="L1097" s="125"/>
      <c r="M1097" s="125"/>
      <c r="N1097" s="125"/>
      <c r="O1097" s="125"/>
      <c r="P1097" s="125"/>
      <c r="Q1097" s="125"/>
      <c r="R1097" s="125"/>
      <c r="S1097" s="125"/>
      <c r="T1097" s="124"/>
      <c r="U1097" s="124"/>
      <c r="V1097" s="124"/>
      <c r="W1097" s="124"/>
      <c r="X1097" s="124"/>
    </row>
    <row r="1098" spans="1:24">
      <c r="A1098" s="124"/>
      <c r="B1098" s="124"/>
      <c r="C1098" s="124"/>
      <c r="D1098" s="124"/>
      <c r="E1098" s="124"/>
      <c r="F1098" s="125"/>
      <c r="G1098" s="125"/>
      <c r="H1098" s="125"/>
      <c r="I1098" s="125"/>
      <c r="J1098" s="125"/>
      <c r="K1098" s="125"/>
      <c r="L1098" s="125"/>
      <c r="M1098" s="125"/>
      <c r="N1098" s="125"/>
      <c r="O1098" s="125"/>
      <c r="P1098" s="125"/>
      <c r="Q1098" s="125"/>
      <c r="R1098" s="125"/>
      <c r="S1098" s="125"/>
      <c r="T1098" s="124"/>
      <c r="U1098" s="124"/>
      <c r="V1098" s="124"/>
      <c r="W1098" s="124"/>
      <c r="X1098" s="124"/>
    </row>
    <row r="1099" spans="1:24">
      <c r="A1099" s="124"/>
      <c r="B1099" s="124"/>
      <c r="C1099" s="124"/>
      <c r="D1099" s="124"/>
      <c r="E1099" s="124"/>
      <c r="F1099" s="125"/>
      <c r="G1099" s="125"/>
      <c r="H1099" s="125"/>
      <c r="I1099" s="125"/>
      <c r="J1099" s="125"/>
      <c r="K1099" s="125"/>
      <c r="L1099" s="125"/>
      <c r="M1099" s="125"/>
      <c r="N1099" s="125"/>
      <c r="O1099" s="125"/>
      <c r="P1099" s="125"/>
      <c r="Q1099" s="125"/>
      <c r="R1099" s="125"/>
      <c r="S1099" s="125"/>
      <c r="T1099" s="124"/>
      <c r="U1099" s="124"/>
      <c r="V1099" s="124"/>
      <c r="W1099" s="124"/>
      <c r="X1099" s="124"/>
    </row>
    <row r="1100" spans="1:24">
      <c r="A1100" s="124"/>
      <c r="B1100" s="124"/>
      <c r="C1100" s="124"/>
      <c r="D1100" s="124"/>
      <c r="E1100" s="124"/>
      <c r="F1100" s="125"/>
      <c r="G1100" s="125"/>
      <c r="H1100" s="125"/>
      <c r="I1100" s="125"/>
      <c r="J1100" s="125"/>
      <c r="K1100" s="125"/>
      <c r="L1100" s="125"/>
      <c r="M1100" s="125"/>
      <c r="N1100" s="125"/>
      <c r="O1100" s="125"/>
      <c r="P1100" s="125"/>
      <c r="Q1100" s="125"/>
      <c r="R1100" s="125"/>
      <c r="S1100" s="125"/>
      <c r="T1100" s="124"/>
      <c r="U1100" s="124"/>
      <c r="V1100" s="124"/>
      <c r="W1100" s="124"/>
      <c r="X1100" s="124"/>
    </row>
    <row r="1101" spans="1:24">
      <c r="A1101" s="124"/>
      <c r="B1101" s="124"/>
      <c r="C1101" s="124"/>
      <c r="D1101" s="124"/>
      <c r="E1101" s="124"/>
      <c r="F1101" s="125"/>
      <c r="G1101" s="125"/>
      <c r="H1101" s="125"/>
      <c r="I1101" s="125"/>
      <c r="J1101" s="125"/>
      <c r="K1101" s="125"/>
      <c r="L1101" s="125"/>
      <c r="M1101" s="125"/>
      <c r="N1101" s="125"/>
      <c r="O1101" s="125"/>
      <c r="P1101" s="125"/>
      <c r="Q1101" s="125"/>
      <c r="R1101" s="125"/>
      <c r="S1101" s="125"/>
      <c r="T1101" s="124"/>
      <c r="U1101" s="124"/>
      <c r="V1101" s="124"/>
      <c r="W1101" s="124"/>
      <c r="X1101" s="124"/>
    </row>
    <row r="1102" spans="1:24">
      <c r="A1102" s="124"/>
      <c r="B1102" s="124"/>
      <c r="C1102" s="124"/>
      <c r="D1102" s="124"/>
      <c r="E1102" s="124"/>
      <c r="F1102" s="125"/>
      <c r="G1102" s="125"/>
      <c r="H1102" s="125"/>
      <c r="I1102" s="125"/>
      <c r="J1102" s="125"/>
      <c r="K1102" s="125"/>
      <c r="L1102" s="125"/>
      <c r="M1102" s="125"/>
      <c r="N1102" s="125"/>
      <c r="O1102" s="125"/>
      <c r="P1102" s="125"/>
      <c r="Q1102" s="125"/>
      <c r="R1102" s="125"/>
      <c r="S1102" s="125"/>
      <c r="T1102" s="124"/>
      <c r="U1102" s="124"/>
      <c r="V1102" s="124"/>
      <c r="W1102" s="124"/>
      <c r="X1102" s="124"/>
    </row>
    <row r="1103" spans="1:24">
      <c r="A1103" s="124"/>
      <c r="B1103" s="124"/>
      <c r="C1103" s="124"/>
      <c r="D1103" s="124"/>
      <c r="E1103" s="124"/>
      <c r="F1103" s="125"/>
      <c r="G1103" s="125"/>
      <c r="H1103" s="125"/>
      <c r="I1103" s="125"/>
      <c r="J1103" s="125"/>
      <c r="K1103" s="125"/>
      <c r="L1103" s="125"/>
      <c r="M1103" s="125"/>
      <c r="N1103" s="125"/>
      <c r="O1103" s="125"/>
      <c r="P1103" s="125"/>
      <c r="Q1103" s="125"/>
      <c r="R1103" s="125"/>
      <c r="S1103" s="125"/>
      <c r="T1103" s="124"/>
      <c r="U1103" s="124"/>
      <c r="V1103" s="124"/>
      <c r="W1103" s="124"/>
      <c r="X1103" s="124"/>
    </row>
    <row r="1104" spans="1:24">
      <c r="A1104" s="124"/>
      <c r="B1104" s="124"/>
      <c r="C1104" s="124"/>
      <c r="D1104" s="124"/>
      <c r="E1104" s="124"/>
      <c r="F1104" s="125"/>
      <c r="G1104" s="125"/>
      <c r="H1104" s="125"/>
      <c r="I1104" s="125"/>
      <c r="J1104" s="125"/>
      <c r="K1104" s="125"/>
      <c r="L1104" s="125"/>
      <c r="M1104" s="125"/>
      <c r="N1104" s="125"/>
      <c r="O1104" s="125"/>
      <c r="P1104" s="125"/>
      <c r="Q1104" s="125"/>
      <c r="R1104" s="125"/>
      <c r="S1104" s="125"/>
      <c r="T1104" s="124"/>
      <c r="U1104" s="124"/>
      <c r="V1104" s="124"/>
      <c r="W1104" s="124"/>
      <c r="X1104" s="124"/>
    </row>
    <row r="1105" spans="1:24">
      <c r="A1105" s="124"/>
      <c r="B1105" s="124"/>
      <c r="C1105" s="124"/>
      <c r="D1105" s="124"/>
      <c r="E1105" s="124"/>
      <c r="F1105" s="125"/>
      <c r="G1105" s="125"/>
      <c r="H1105" s="125"/>
      <c r="I1105" s="125"/>
      <c r="J1105" s="125"/>
      <c r="K1105" s="125"/>
      <c r="L1105" s="125"/>
      <c r="M1105" s="125"/>
      <c r="N1105" s="125"/>
      <c r="O1105" s="125"/>
      <c r="P1105" s="125"/>
      <c r="Q1105" s="125"/>
      <c r="R1105" s="125"/>
      <c r="S1105" s="125"/>
      <c r="T1105" s="124"/>
      <c r="U1105" s="124"/>
      <c r="V1105" s="124"/>
      <c r="W1105" s="124"/>
      <c r="X1105" s="124"/>
    </row>
    <row r="1106" spans="1:24">
      <c r="A1106" s="124"/>
      <c r="B1106" s="124"/>
      <c r="C1106" s="124"/>
      <c r="D1106" s="124"/>
      <c r="E1106" s="124"/>
      <c r="F1106" s="125"/>
      <c r="G1106" s="125"/>
      <c r="H1106" s="125"/>
      <c r="I1106" s="125"/>
      <c r="J1106" s="125"/>
      <c r="K1106" s="125"/>
      <c r="L1106" s="125"/>
      <c r="M1106" s="125"/>
      <c r="N1106" s="125"/>
      <c r="O1106" s="125"/>
      <c r="P1106" s="125"/>
      <c r="Q1106" s="125"/>
      <c r="R1106" s="125"/>
      <c r="S1106" s="125"/>
      <c r="T1106" s="124"/>
      <c r="U1106" s="124"/>
      <c r="V1106" s="124"/>
      <c r="W1106" s="124"/>
      <c r="X1106" s="124"/>
    </row>
    <row r="1107" spans="1:24">
      <c r="A1107" s="124"/>
      <c r="B1107" s="124"/>
      <c r="C1107" s="124"/>
      <c r="D1107" s="124"/>
      <c r="E1107" s="124"/>
      <c r="F1107" s="125"/>
      <c r="G1107" s="125"/>
      <c r="H1107" s="125"/>
      <c r="I1107" s="125"/>
      <c r="J1107" s="125"/>
      <c r="K1107" s="125"/>
      <c r="L1107" s="125"/>
      <c r="M1107" s="125"/>
      <c r="N1107" s="125"/>
      <c r="O1107" s="125"/>
      <c r="P1107" s="125"/>
      <c r="Q1107" s="125"/>
      <c r="R1107" s="125"/>
      <c r="S1107" s="125"/>
      <c r="T1107" s="124"/>
      <c r="U1107" s="124"/>
      <c r="V1107" s="124"/>
      <c r="W1107" s="124"/>
      <c r="X1107" s="124"/>
    </row>
    <row r="1108" spans="1:24">
      <c r="A1108" s="124"/>
      <c r="B1108" s="124"/>
      <c r="C1108" s="124"/>
      <c r="D1108" s="124"/>
      <c r="E1108" s="124"/>
      <c r="F1108" s="125"/>
      <c r="G1108" s="125"/>
      <c r="H1108" s="125"/>
      <c r="I1108" s="125"/>
      <c r="J1108" s="125"/>
      <c r="K1108" s="125"/>
      <c r="L1108" s="125"/>
      <c r="M1108" s="125"/>
      <c r="N1108" s="125"/>
      <c r="O1108" s="125"/>
      <c r="P1108" s="125"/>
      <c r="Q1108" s="125"/>
      <c r="R1108" s="125"/>
      <c r="S1108" s="125"/>
      <c r="T1108" s="124"/>
      <c r="U1108" s="124"/>
      <c r="V1108" s="124"/>
      <c r="W1108" s="124"/>
      <c r="X1108" s="124"/>
    </row>
    <row r="1109" spans="1:24">
      <c r="A1109" s="124"/>
      <c r="B1109" s="124"/>
      <c r="C1109" s="124"/>
      <c r="D1109" s="124"/>
      <c r="E1109" s="124"/>
      <c r="F1109" s="125"/>
      <c r="G1109" s="125"/>
      <c r="H1109" s="125"/>
      <c r="I1109" s="125"/>
      <c r="J1109" s="125"/>
      <c r="K1109" s="125"/>
      <c r="L1109" s="125"/>
      <c r="M1109" s="125"/>
      <c r="N1109" s="125"/>
      <c r="O1109" s="125"/>
      <c r="P1109" s="125"/>
      <c r="Q1109" s="125"/>
      <c r="R1109" s="125"/>
      <c r="S1109" s="125"/>
      <c r="T1109" s="124"/>
      <c r="U1109" s="124"/>
      <c r="V1109" s="124"/>
      <c r="W1109" s="124"/>
      <c r="X1109" s="124"/>
    </row>
    <row r="1110" spans="1:24">
      <c r="A1110" s="124"/>
      <c r="B1110" s="124"/>
      <c r="C1110" s="124"/>
      <c r="D1110" s="124"/>
      <c r="E1110" s="124"/>
      <c r="F1110" s="125"/>
      <c r="G1110" s="125"/>
      <c r="H1110" s="125"/>
      <c r="I1110" s="125"/>
      <c r="J1110" s="125"/>
      <c r="K1110" s="125"/>
      <c r="L1110" s="125"/>
      <c r="M1110" s="125"/>
      <c r="N1110" s="125"/>
      <c r="O1110" s="125"/>
      <c r="P1110" s="125"/>
      <c r="Q1110" s="125"/>
      <c r="R1110" s="125"/>
      <c r="S1110" s="125"/>
      <c r="T1110" s="124"/>
      <c r="U1110" s="124"/>
      <c r="V1110" s="124"/>
      <c r="W1110" s="124"/>
      <c r="X1110" s="124"/>
    </row>
    <row r="1111" spans="1:24">
      <c r="A1111" s="124"/>
      <c r="B1111" s="124"/>
      <c r="C1111" s="124"/>
      <c r="D1111" s="124"/>
      <c r="E1111" s="124"/>
      <c r="F1111" s="125"/>
      <c r="G1111" s="125"/>
      <c r="H1111" s="125"/>
      <c r="I1111" s="125"/>
      <c r="J1111" s="125"/>
      <c r="K1111" s="125"/>
      <c r="L1111" s="125"/>
      <c r="M1111" s="125"/>
      <c r="N1111" s="125"/>
      <c r="O1111" s="125"/>
      <c r="P1111" s="125"/>
      <c r="Q1111" s="125"/>
      <c r="R1111" s="125"/>
      <c r="S1111" s="125"/>
      <c r="T1111" s="124"/>
      <c r="U1111" s="124"/>
      <c r="V1111" s="124"/>
      <c r="W1111" s="124"/>
      <c r="X1111" s="124"/>
    </row>
    <row r="1112" spans="1:24">
      <c r="A1112" s="124"/>
      <c r="B1112" s="124"/>
      <c r="C1112" s="124"/>
      <c r="D1112" s="124"/>
      <c r="E1112" s="124"/>
      <c r="F1112" s="125"/>
      <c r="G1112" s="125"/>
      <c r="H1112" s="125"/>
      <c r="I1112" s="125"/>
      <c r="J1112" s="125"/>
      <c r="K1112" s="125"/>
      <c r="L1112" s="125"/>
      <c r="M1112" s="125"/>
      <c r="N1112" s="125"/>
      <c r="O1112" s="125"/>
      <c r="P1112" s="125"/>
      <c r="Q1112" s="125"/>
      <c r="R1112" s="125"/>
      <c r="S1112" s="125"/>
      <c r="T1112" s="124"/>
      <c r="U1112" s="124"/>
      <c r="V1112" s="124"/>
      <c r="W1112" s="124"/>
      <c r="X1112" s="124"/>
    </row>
    <row r="1113" spans="1:24">
      <c r="A1113" s="124"/>
      <c r="B1113" s="124"/>
      <c r="C1113" s="124"/>
      <c r="D1113" s="124"/>
      <c r="E1113" s="124"/>
      <c r="F1113" s="125"/>
      <c r="G1113" s="125"/>
      <c r="H1113" s="125"/>
      <c r="I1113" s="125"/>
      <c r="J1113" s="125"/>
      <c r="K1113" s="125"/>
      <c r="L1113" s="125"/>
      <c r="M1113" s="125"/>
      <c r="N1113" s="125"/>
      <c r="O1113" s="125"/>
      <c r="P1113" s="125"/>
      <c r="Q1113" s="125"/>
      <c r="R1113" s="125"/>
      <c r="S1113" s="125"/>
      <c r="T1113" s="124"/>
      <c r="U1113" s="124"/>
      <c r="V1113" s="124"/>
      <c r="W1113" s="124"/>
      <c r="X1113" s="124"/>
    </row>
    <row r="1114" spans="1:24">
      <c r="A1114" s="124"/>
      <c r="B1114" s="124"/>
      <c r="C1114" s="124"/>
      <c r="D1114" s="124"/>
      <c r="E1114" s="124"/>
      <c r="F1114" s="125"/>
      <c r="G1114" s="125"/>
      <c r="H1114" s="125"/>
      <c r="I1114" s="125"/>
      <c r="J1114" s="125"/>
      <c r="K1114" s="125"/>
      <c r="L1114" s="125"/>
      <c r="M1114" s="125"/>
      <c r="N1114" s="125"/>
      <c r="O1114" s="125"/>
      <c r="P1114" s="125"/>
      <c r="Q1114" s="125"/>
      <c r="R1114" s="125"/>
      <c r="S1114" s="125"/>
      <c r="T1114" s="124"/>
      <c r="U1114" s="124"/>
      <c r="V1114" s="124"/>
      <c r="W1114" s="124"/>
      <c r="X1114" s="124"/>
    </row>
    <row r="1115" spans="1:24">
      <c r="A1115" s="124"/>
      <c r="B1115" s="124"/>
      <c r="C1115" s="124"/>
      <c r="D1115" s="124"/>
      <c r="E1115" s="124"/>
      <c r="F1115" s="125"/>
      <c r="G1115" s="125"/>
      <c r="H1115" s="125"/>
      <c r="I1115" s="125"/>
      <c r="J1115" s="125"/>
      <c r="K1115" s="125"/>
      <c r="L1115" s="125"/>
      <c r="M1115" s="125"/>
      <c r="N1115" s="125"/>
      <c r="O1115" s="125"/>
      <c r="P1115" s="125"/>
      <c r="Q1115" s="125"/>
      <c r="R1115" s="125"/>
      <c r="S1115" s="125"/>
      <c r="T1115" s="124"/>
      <c r="U1115" s="124"/>
      <c r="V1115" s="124"/>
      <c r="W1115" s="124"/>
      <c r="X1115" s="124"/>
    </row>
    <row r="1116" spans="1:24">
      <c r="A1116" s="124"/>
      <c r="B1116" s="124"/>
      <c r="C1116" s="124"/>
      <c r="D1116" s="124"/>
      <c r="E1116" s="124"/>
      <c r="F1116" s="125"/>
      <c r="G1116" s="125"/>
      <c r="H1116" s="125"/>
      <c r="I1116" s="125"/>
      <c r="J1116" s="125"/>
      <c r="K1116" s="125"/>
      <c r="L1116" s="125"/>
      <c r="M1116" s="125"/>
      <c r="N1116" s="125"/>
      <c r="O1116" s="125"/>
      <c r="P1116" s="125"/>
      <c r="Q1116" s="125"/>
      <c r="R1116" s="125"/>
      <c r="S1116" s="125"/>
      <c r="T1116" s="124"/>
      <c r="U1116" s="124"/>
      <c r="V1116" s="124"/>
      <c r="W1116" s="124"/>
      <c r="X1116" s="124"/>
    </row>
    <row r="1117" spans="1:24">
      <c r="A1117" s="124"/>
      <c r="B1117" s="124"/>
      <c r="C1117" s="124"/>
      <c r="D1117" s="124"/>
      <c r="E1117" s="124"/>
      <c r="F1117" s="125"/>
      <c r="G1117" s="125"/>
      <c r="H1117" s="125"/>
      <c r="I1117" s="125"/>
      <c r="J1117" s="125"/>
      <c r="K1117" s="125"/>
      <c r="L1117" s="125"/>
      <c r="M1117" s="125"/>
      <c r="N1117" s="125"/>
      <c r="O1117" s="125"/>
      <c r="P1117" s="125"/>
      <c r="Q1117" s="125"/>
      <c r="R1117" s="125"/>
      <c r="S1117" s="125"/>
      <c r="T1117" s="124"/>
      <c r="U1117" s="124"/>
      <c r="V1117" s="124"/>
      <c r="W1117" s="124"/>
      <c r="X1117" s="124"/>
    </row>
    <row r="1118" spans="1:24">
      <c r="A1118" s="124"/>
      <c r="B1118" s="124"/>
      <c r="C1118" s="124"/>
      <c r="D1118" s="124"/>
      <c r="E1118" s="124"/>
      <c r="F1118" s="125"/>
      <c r="G1118" s="125"/>
      <c r="H1118" s="125"/>
      <c r="I1118" s="125"/>
      <c r="J1118" s="125"/>
      <c r="K1118" s="125"/>
      <c r="L1118" s="125"/>
      <c r="M1118" s="125"/>
      <c r="N1118" s="125"/>
      <c r="O1118" s="125"/>
      <c r="P1118" s="125"/>
      <c r="Q1118" s="125"/>
      <c r="R1118" s="125"/>
      <c r="S1118" s="125"/>
      <c r="T1118" s="124"/>
      <c r="U1118" s="124"/>
      <c r="V1118" s="124"/>
      <c r="W1118" s="124"/>
      <c r="X1118" s="124"/>
    </row>
    <row r="1119" spans="1:24">
      <c r="A1119" s="124"/>
      <c r="B1119" s="124"/>
      <c r="C1119" s="124"/>
      <c r="D1119" s="124"/>
      <c r="E1119" s="124"/>
      <c r="F1119" s="125"/>
      <c r="G1119" s="125"/>
      <c r="H1119" s="125"/>
      <c r="I1119" s="125"/>
      <c r="J1119" s="125"/>
      <c r="K1119" s="125"/>
      <c r="L1119" s="125"/>
      <c r="M1119" s="125"/>
      <c r="N1119" s="125"/>
      <c r="O1119" s="125"/>
      <c r="P1119" s="125"/>
      <c r="Q1119" s="125"/>
      <c r="R1119" s="125"/>
      <c r="S1119" s="125"/>
      <c r="T1119" s="124"/>
      <c r="U1119" s="124"/>
      <c r="V1119" s="124"/>
      <c r="W1119" s="124"/>
      <c r="X1119" s="124"/>
    </row>
    <row r="1120" spans="1:24">
      <c r="A1120" s="124"/>
      <c r="B1120" s="124"/>
      <c r="C1120" s="124"/>
      <c r="D1120" s="124"/>
      <c r="E1120" s="124"/>
      <c r="F1120" s="125"/>
      <c r="G1120" s="125"/>
      <c r="H1120" s="125"/>
      <c r="I1120" s="125"/>
      <c r="J1120" s="125"/>
      <c r="K1120" s="125"/>
      <c r="L1120" s="125"/>
      <c r="M1120" s="125"/>
      <c r="N1120" s="125"/>
      <c r="O1120" s="125"/>
      <c r="P1120" s="125"/>
      <c r="Q1120" s="125"/>
      <c r="R1120" s="125"/>
      <c r="S1120" s="125"/>
      <c r="T1120" s="124"/>
      <c r="U1120" s="124"/>
      <c r="V1120" s="124"/>
      <c r="W1120" s="124"/>
      <c r="X1120" s="124"/>
    </row>
    <row r="1121" spans="1:24">
      <c r="A1121" s="124"/>
      <c r="B1121" s="124"/>
      <c r="C1121" s="124"/>
      <c r="D1121" s="124"/>
      <c r="E1121" s="124"/>
      <c r="F1121" s="125"/>
      <c r="G1121" s="125"/>
      <c r="H1121" s="125"/>
      <c r="I1121" s="125"/>
      <c r="J1121" s="125"/>
      <c r="K1121" s="125"/>
      <c r="L1121" s="125"/>
      <c r="M1121" s="125"/>
      <c r="N1121" s="125"/>
      <c r="O1121" s="125"/>
      <c r="P1121" s="125"/>
      <c r="Q1121" s="125"/>
      <c r="R1121" s="125"/>
      <c r="S1121" s="125"/>
      <c r="T1121" s="124"/>
      <c r="U1121" s="124"/>
      <c r="V1121" s="124"/>
      <c r="W1121" s="124"/>
      <c r="X1121" s="124"/>
    </row>
    <row r="1122" spans="1:24">
      <c r="A1122" s="124"/>
      <c r="B1122" s="124"/>
      <c r="C1122" s="124"/>
      <c r="D1122" s="124"/>
      <c r="E1122" s="124"/>
      <c r="F1122" s="125"/>
      <c r="G1122" s="125"/>
      <c r="H1122" s="125"/>
      <c r="I1122" s="125"/>
      <c r="J1122" s="125"/>
      <c r="K1122" s="125"/>
      <c r="L1122" s="125"/>
      <c r="M1122" s="125"/>
      <c r="N1122" s="125"/>
      <c r="O1122" s="125"/>
      <c r="P1122" s="125"/>
      <c r="Q1122" s="125"/>
      <c r="R1122" s="125"/>
      <c r="S1122" s="125"/>
      <c r="T1122" s="124"/>
      <c r="U1122" s="124"/>
      <c r="V1122" s="124"/>
      <c r="W1122" s="124"/>
      <c r="X1122" s="124"/>
    </row>
    <row r="1123" spans="1:24">
      <c r="A1123" s="124"/>
      <c r="B1123" s="124"/>
      <c r="C1123" s="124"/>
      <c r="D1123" s="124"/>
      <c r="E1123" s="124"/>
      <c r="F1123" s="125"/>
      <c r="G1123" s="125"/>
      <c r="H1123" s="125"/>
      <c r="I1123" s="125"/>
      <c r="J1123" s="125"/>
      <c r="K1123" s="125"/>
      <c r="L1123" s="125"/>
      <c r="M1123" s="125"/>
      <c r="N1123" s="125"/>
      <c r="O1123" s="125"/>
      <c r="P1123" s="125"/>
      <c r="Q1123" s="125"/>
      <c r="R1123" s="125"/>
      <c r="S1123" s="125"/>
      <c r="T1123" s="124"/>
      <c r="U1123" s="124"/>
      <c r="V1123" s="124"/>
      <c r="W1123" s="124"/>
      <c r="X1123" s="124"/>
    </row>
    <row r="1124" spans="1:24">
      <c r="A1124" s="124"/>
      <c r="B1124" s="124"/>
      <c r="C1124" s="124"/>
      <c r="D1124" s="124"/>
      <c r="E1124" s="124"/>
      <c r="F1124" s="125"/>
      <c r="G1124" s="125"/>
      <c r="H1124" s="125"/>
      <c r="I1124" s="125"/>
      <c r="J1124" s="125"/>
      <c r="K1124" s="125"/>
      <c r="L1124" s="125"/>
      <c r="M1124" s="125"/>
      <c r="N1124" s="125"/>
      <c r="O1124" s="125"/>
      <c r="P1124" s="125"/>
      <c r="Q1124" s="125"/>
      <c r="R1124" s="125"/>
      <c r="S1124" s="125"/>
      <c r="T1124" s="124"/>
      <c r="U1124" s="124"/>
      <c r="V1124" s="124"/>
      <c r="W1124" s="124"/>
      <c r="X1124" s="124"/>
    </row>
    <row r="1125" spans="1:24">
      <c r="A1125" s="124"/>
      <c r="B1125" s="124"/>
      <c r="C1125" s="124"/>
      <c r="D1125" s="124"/>
      <c r="E1125" s="124"/>
      <c r="F1125" s="125"/>
      <c r="G1125" s="125"/>
      <c r="H1125" s="125"/>
      <c r="I1125" s="125"/>
      <c r="J1125" s="125"/>
      <c r="K1125" s="125"/>
      <c r="L1125" s="125"/>
      <c r="M1125" s="125"/>
      <c r="N1125" s="125"/>
      <c r="O1125" s="125"/>
      <c r="P1125" s="125"/>
      <c r="Q1125" s="125"/>
      <c r="R1125" s="125"/>
      <c r="S1125" s="125"/>
      <c r="T1125" s="124"/>
      <c r="U1125" s="124"/>
      <c r="V1125" s="124"/>
      <c r="W1125" s="124"/>
      <c r="X1125" s="124"/>
    </row>
    <row r="1126" spans="1:24">
      <c r="A1126" s="124"/>
      <c r="B1126" s="124"/>
      <c r="C1126" s="124"/>
      <c r="D1126" s="124"/>
      <c r="E1126" s="124"/>
      <c r="F1126" s="125"/>
      <c r="G1126" s="125"/>
      <c r="H1126" s="125"/>
      <c r="I1126" s="125"/>
      <c r="J1126" s="125"/>
      <c r="K1126" s="125"/>
      <c r="L1126" s="125"/>
      <c r="M1126" s="125"/>
      <c r="N1126" s="125"/>
      <c r="O1126" s="125"/>
      <c r="P1126" s="125"/>
      <c r="Q1126" s="125"/>
      <c r="R1126" s="125"/>
      <c r="S1126" s="125"/>
      <c r="T1126" s="124"/>
      <c r="U1126" s="124"/>
      <c r="V1126" s="124"/>
      <c r="W1126" s="124"/>
      <c r="X1126" s="124"/>
    </row>
    <row r="1127" spans="1:24">
      <c r="A1127" s="124"/>
      <c r="B1127" s="124"/>
      <c r="C1127" s="124"/>
      <c r="D1127" s="124"/>
      <c r="E1127" s="124"/>
      <c r="F1127" s="125"/>
      <c r="G1127" s="125"/>
      <c r="H1127" s="125"/>
      <c r="I1127" s="125"/>
      <c r="J1127" s="125"/>
      <c r="K1127" s="125"/>
      <c r="L1127" s="125"/>
      <c r="M1127" s="125"/>
      <c r="N1127" s="125"/>
      <c r="O1127" s="125"/>
      <c r="P1127" s="125"/>
      <c r="Q1127" s="125"/>
      <c r="R1127" s="125"/>
      <c r="S1127" s="125"/>
      <c r="T1127" s="124"/>
      <c r="U1127" s="124"/>
      <c r="V1127" s="124"/>
      <c r="W1127" s="124"/>
      <c r="X1127" s="124"/>
    </row>
    <row r="1128" spans="1:24">
      <c r="A1128" s="124"/>
      <c r="B1128" s="124"/>
      <c r="C1128" s="124"/>
      <c r="D1128" s="124"/>
      <c r="E1128" s="124"/>
      <c r="F1128" s="125"/>
      <c r="G1128" s="125"/>
      <c r="H1128" s="125"/>
      <c r="I1128" s="125"/>
      <c r="J1128" s="125"/>
      <c r="K1128" s="125"/>
      <c r="L1128" s="125"/>
      <c r="M1128" s="125"/>
      <c r="N1128" s="125"/>
      <c r="O1128" s="125"/>
      <c r="P1128" s="125"/>
      <c r="Q1128" s="125"/>
      <c r="R1128" s="125"/>
      <c r="S1128" s="125"/>
      <c r="T1128" s="124"/>
      <c r="U1128" s="124"/>
      <c r="V1128" s="124"/>
      <c r="W1128" s="124"/>
      <c r="X1128" s="124"/>
    </row>
    <row r="1129" spans="1:24">
      <c r="A1129" s="124"/>
      <c r="B1129" s="124"/>
      <c r="C1129" s="124"/>
      <c r="D1129" s="124"/>
      <c r="E1129" s="124"/>
      <c r="F1129" s="125"/>
      <c r="G1129" s="125"/>
      <c r="H1129" s="125"/>
      <c r="I1129" s="125"/>
      <c r="J1129" s="125"/>
      <c r="K1129" s="125"/>
      <c r="L1129" s="125"/>
      <c r="M1129" s="125"/>
      <c r="N1129" s="125"/>
      <c r="O1129" s="125"/>
      <c r="P1129" s="125"/>
      <c r="Q1129" s="125"/>
      <c r="R1129" s="125"/>
      <c r="S1129" s="125"/>
      <c r="T1129" s="124"/>
      <c r="U1129" s="124"/>
      <c r="V1129" s="124"/>
      <c r="W1129" s="124"/>
      <c r="X1129" s="124"/>
    </row>
    <row r="1130" spans="1:24">
      <c r="A1130" s="124"/>
      <c r="B1130" s="124"/>
      <c r="C1130" s="124"/>
      <c r="D1130" s="124"/>
      <c r="E1130" s="124"/>
      <c r="F1130" s="125"/>
      <c r="G1130" s="125"/>
      <c r="H1130" s="125"/>
      <c r="I1130" s="125"/>
      <c r="J1130" s="125"/>
      <c r="K1130" s="125"/>
      <c r="L1130" s="125"/>
      <c r="M1130" s="125"/>
      <c r="N1130" s="125"/>
      <c r="O1130" s="125"/>
      <c r="P1130" s="125"/>
      <c r="Q1130" s="125"/>
      <c r="R1130" s="125"/>
      <c r="S1130" s="125"/>
      <c r="T1130" s="124"/>
      <c r="U1130" s="124"/>
      <c r="V1130" s="124"/>
      <c r="W1130" s="124"/>
      <c r="X1130" s="124"/>
    </row>
    <row r="1131" spans="1:24">
      <c r="A1131" s="124"/>
      <c r="B1131" s="124"/>
      <c r="C1131" s="124"/>
      <c r="D1131" s="124"/>
      <c r="E1131" s="124"/>
      <c r="F1131" s="125"/>
      <c r="G1131" s="125"/>
      <c r="H1131" s="125"/>
      <c r="I1131" s="125"/>
      <c r="J1131" s="125"/>
      <c r="K1131" s="125"/>
      <c r="L1131" s="125"/>
      <c r="M1131" s="125"/>
      <c r="N1131" s="125"/>
      <c r="O1131" s="125"/>
      <c r="P1131" s="125"/>
      <c r="Q1131" s="125"/>
      <c r="R1131" s="125"/>
      <c r="S1131" s="125"/>
      <c r="T1131" s="124"/>
      <c r="U1131" s="124"/>
      <c r="V1131" s="124"/>
      <c r="W1131" s="124"/>
      <c r="X1131" s="124"/>
    </row>
    <row r="1132" spans="1:24">
      <c r="A1132" s="124"/>
      <c r="B1132" s="124"/>
      <c r="C1132" s="124"/>
      <c r="D1132" s="124"/>
      <c r="E1132" s="124"/>
      <c r="F1132" s="125"/>
      <c r="G1132" s="125"/>
      <c r="H1132" s="125"/>
      <c r="I1132" s="125"/>
      <c r="J1132" s="125"/>
      <c r="K1132" s="125"/>
      <c r="L1132" s="125"/>
      <c r="M1132" s="125"/>
      <c r="N1132" s="125"/>
      <c r="O1132" s="125"/>
      <c r="P1132" s="125"/>
      <c r="Q1132" s="125"/>
      <c r="R1132" s="125"/>
      <c r="S1132" s="125"/>
      <c r="T1132" s="124"/>
      <c r="U1132" s="124"/>
      <c r="V1132" s="124"/>
      <c r="W1132" s="124"/>
      <c r="X1132" s="124"/>
    </row>
    <row r="1133" spans="1:24">
      <c r="A1133" s="124"/>
      <c r="B1133" s="124"/>
      <c r="C1133" s="124"/>
      <c r="D1133" s="124"/>
      <c r="E1133" s="124"/>
      <c r="F1133" s="125"/>
      <c r="G1133" s="125"/>
      <c r="H1133" s="125"/>
      <c r="I1133" s="125"/>
      <c r="J1133" s="125"/>
      <c r="K1133" s="125"/>
      <c r="L1133" s="125"/>
      <c r="M1133" s="125"/>
      <c r="N1133" s="125"/>
      <c r="O1133" s="125"/>
      <c r="P1133" s="125"/>
      <c r="Q1133" s="125"/>
      <c r="R1133" s="125"/>
      <c r="S1133" s="125"/>
      <c r="T1133" s="124"/>
      <c r="U1133" s="124"/>
      <c r="V1133" s="124"/>
      <c r="W1133" s="124"/>
      <c r="X1133" s="124"/>
    </row>
    <row r="1134" spans="1:24">
      <c r="A1134" s="124"/>
      <c r="B1134" s="124"/>
      <c r="C1134" s="124"/>
      <c r="D1134" s="124"/>
      <c r="E1134" s="124"/>
      <c r="F1134" s="125"/>
      <c r="G1134" s="125"/>
      <c r="H1134" s="125"/>
      <c r="I1134" s="125"/>
      <c r="J1134" s="125"/>
      <c r="K1134" s="125"/>
      <c r="L1134" s="125"/>
      <c r="M1134" s="125"/>
      <c r="N1134" s="125"/>
      <c r="O1134" s="125"/>
      <c r="P1134" s="125"/>
      <c r="Q1134" s="125"/>
      <c r="R1134" s="125"/>
      <c r="S1134" s="125"/>
      <c r="T1134" s="124"/>
      <c r="U1134" s="124"/>
      <c r="V1134" s="124"/>
      <c r="W1134" s="124"/>
      <c r="X1134" s="124"/>
    </row>
    <row r="1135" spans="1:24">
      <c r="A1135" s="124"/>
      <c r="B1135" s="124"/>
      <c r="C1135" s="124"/>
      <c r="D1135" s="124"/>
      <c r="E1135" s="124"/>
      <c r="F1135" s="125"/>
      <c r="G1135" s="125"/>
      <c r="H1135" s="125"/>
      <c r="I1135" s="125"/>
      <c r="J1135" s="125"/>
      <c r="K1135" s="125"/>
      <c r="L1135" s="125"/>
      <c r="M1135" s="125"/>
      <c r="N1135" s="125"/>
      <c r="O1135" s="125"/>
      <c r="P1135" s="125"/>
      <c r="Q1135" s="125"/>
      <c r="R1135" s="125"/>
      <c r="S1135" s="125"/>
      <c r="T1135" s="124"/>
      <c r="U1135" s="124"/>
      <c r="V1135" s="124"/>
      <c r="W1135" s="124"/>
      <c r="X1135" s="124"/>
    </row>
    <row r="1136" spans="1:24">
      <c r="A1136" s="124"/>
      <c r="B1136" s="124"/>
      <c r="C1136" s="124"/>
      <c r="D1136" s="124"/>
      <c r="E1136" s="124"/>
      <c r="F1136" s="125"/>
      <c r="G1136" s="125"/>
      <c r="H1136" s="125"/>
      <c r="I1136" s="125"/>
      <c r="J1136" s="125"/>
      <c r="K1136" s="125"/>
      <c r="L1136" s="125"/>
      <c r="M1136" s="125"/>
      <c r="N1136" s="125"/>
      <c r="O1136" s="125"/>
      <c r="P1136" s="125"/>
      <c r="Q1136" s="125"/>
      <c r="R1136" s="125"/>
      <c r="S1136" s="125"/>
      <c r="T1136" s="124"/>
      <c r="U1136" s="124"/>
      <c r="V1136" s="124"/>
      <c r="W1136" s="124"/>
      <c r="X1136" s="124"/>
    </row>
    <row r="1137" spans="1:24">
      <c r="A1137" s="124"/>
      <c r="B1137" s="124"/>
      <c r="C1137" s="124"/>
      <c r="D1137" s="124"/>
      <c r="E1137" s="124"/>
      <c r="F1137" s="125"/>
      <c r="G1137" s="125"/>
      <c r="H1137" s="125"/>
      <c r="I1137" s="125"/>
      <c r="J1137" s="125"/>
      <c r="K1137" s="125"/>
      <c r="L1137" s="125"/>
      <c r="M1137" s="125"/>
      <c r="N1137" s="125"/>
      <c r="O1137" s="125"/>
      <c r="P1137" s="125"/>
      <c r="Q1137" s="125"/>
      <c r="R1137" s="125"/>
      <c r="S1137" s="125"/>
      <c r="T1137" s="124"/>
      <c r="U1137" s="124"/>
      <c r="V1137" s="124"/>
      <c r="W1137" s="124"/>
      <c r="X1137" s="124"/>
    </row>
    <row r="1138" spans="1:24">
      <c r="A1138" s="124"/>
      <c r="B1138" s="124"/>
      <c r="C1138" s="124"/>
      <c r="D1138" s="124"/>
      <c r="E1138" s="124"/>
      <c r="F1138" s="125"/>
      <c r="G1138" s="125"/>
      <c r="H1138" s="125"/>
      <c r="I1138" s="125"/>
      <c r="J1138" s="125"/>
      <c r="K1138" s="125"/>
      <c r="L1138" s="125"/>
      <c r="M1138" s="125"/>
      <c r="N1138" s="125"/>
      <c r="O1138" s="125"/>
      <c r="P1138" s="125"/>
      <c r="Q1138" s="125"/>
      <c r="R1138" s="125"/>
      <c r="S1138" s="125"/>
      <c r="T1138" s="124"/>
      <c r="U1138" s="124"/>
      <c r="V1138" s="124"/>
      <c r="W1138" s="124"/>
      <c r="X1138" s="124"/>
    </row>
    <row r="1139" spans="1:24">
      <c r="A1139" s="124"/>
      <c r="B1139" s="124"/>
      <c r="C1139" s="124"/>
      <c r="D1139" s="124"/>
      <c r="E1139" s="124"/>
      <c r="F1139" s="125"/>
      <c r="G1139" s="125"/>
      <c r="H1139" s="125"/>
      <c r="I1139" s="125"/>
      <c r="J1139" s="125"/>
      <c r="K1139" s="125"/>
      <c r="L1139" s="125"/>
      <c r="M1139" s="125"/>
      <c r="N1139" s="125"/>
      <c r="O1139" s="125"/>
      <c r="P1139" s="125"/>
      <c r="Q1139" s="125"/>
      <c r="R1139" s="125"/>
      <c r="S1139" s="125"/>
      <c r="T1139" s="124"/>
      <c r="U1139" s="124"/>
      <c r="V1139" s="124"/>
      <c r="W1139" s="124"/>
      <c r="X1139" s="124"/>
    </row>
    <row r="1140" spans="1:24">
      <c r="A1140" s="124"/>
      <c r="B1140" s="124"/>
      <c r="C1140" s="124"/>
      <c r="D1140" s="124"/>
      <c r="E1140" s="124"/>
      <c r="F1140" s="125"/>
      <c r="G1140" s="125"/>
      <c r="H1140" s="125"/>
      <c r="I1140" s="125"/>
      <c r="J1140" s="125"/>
      <c r="K1140" s="125"/>
      <c r="L1140" s="125"/>
      <c r="M1140" s="125"/>
      <c r="N1140" s="125"/>
      <c r="O1140" s="125"/>
      <c r="P1140" s="125"/>
      <c r="Q1140" s="125"/>
      <c r="R1140" s="125"/>
      <c r="S1140" s="125"/>
      <c r="T1140" s="124"/>
      <c r="U1140" s="124"/>
      <c r="V1140" s="124"/>
      <c r="W1140" s="124"/>
      <c r="X1140" s="124"/>
    </row>
    <row r="1141" spans="1:24">
      <c r="A1141" s="124"/>
      <c r="B1141" s="124"/>
      <c r="C1141" s="124"/>
      <c r="D1141" s="124"/>
      <c r="E1141" s="124"/>
      <c r="F1141" s="125"/>
      <c r="G1141" s="125"/>
      <c r="H1141" s="125"/>
      <c r="I1141" s="125"/>
      <c r="J1141" s="125"/>
      <c r="K1141" s="125"/>
      <c r="L1141" s="125"/>
      <c r="M1141" s="125"/>
      <c r="N1141" s="125"/>
      <c r="O1141" s="125"/>
      <c r="P1141" s="125"/>
      <c r="Q1141" s="125"/>
      <c r="R1141" s="125"/>
      <c r="S1141" s="125"/>
      <c r="T1141" s="124"/>
      <c r="U1141" s="124"/>
      <c r="V1141" s="124"/>
      <c r="W1141" s="124"/>
      <c r="X1141" s="124"/>
    </row>
    <row r="1142" spans="1:24">
      <c r="A1142" s="124"/>
      <c r="B1142" s="124"/>
      <c r="C1142" s="124"/>
      <c r="D1142" s="124"/>
      <c r="E1142" s="124"/>
      <c r="F1142" s="125"/>
      <c r="G1142" s="125"/>
      <c r="H1142" s="125"/>
      <c r="I1142" s="125"/>
      <c r="J1142" s="125"/>
      <c r="K1142" s="125"/>
      <c r="L1142" s="125"/>
      <c r="M1142" s="125"/>
      <c r="N1142" s="125"/>
      <c r="O1142" s="125"/>
      <c r="P1142" s="125"/>
      <c r="Q1142" s="125"/>
      <c r="R1142" s="125"/>
      <c r="S1142" s="125"/>
      <c r="T1142" s="124"/>
      <c r="U1142" s="124"/>
      <c r="V1142" s="124"/>
      <c r="W1142" s="124"/>
      <c r="X1142" s="124"/>
    </row>
    <row r="1143" spans="1:24">
      <c r="A1143" s="124"/>
      <c r="B1143" s="124"/>
      <c r="C1143" s="124"/>
      <c r="D1143" s="124"/>
      <c r="E1143" s="124"/>
      <c r="F1143" s="125"/>
      <c r="G1143" s="125"/>
      <c r="H1143" s="125"/>
      <c r="I1143" s="125"/>
      <c r="J1143" s="125"/>
      <c r="K1143" s="125"/>
      <c r="L1143" s="125"/>
      <c r="M1143" s="125"/>
      <c r="N1143" s="125"/>
      <c r="O1143" s="125"/>
      <c r="P1143" s="125"/>
      <c r="Q1143" s="125"/>
      <c r="R1143" s="125"/>
      <c r="S1143" s="125"/>
      <c r="T1143" s="124"/>
      <c r="U1143" s="124"/>
      <c r="V1143" s="124"/>
      <c r="W1143" s="124"/>
      <c r="X1143" s="124"/>
    </row>
    <row r="1144" spans="1:24">
      <c r="A1144" s="124"/>
      <c r="B1144" s="124"/>
      <c r="C1144" s="124"/>
      <c r="D1144" s="124"/>
      <c r="E1144" s="124"/>
      <c r="F1144" s="125"/>
      <c r="G1144" s="125"/>
      <c r="H1144" s="125"/>
      <c r="I1144" s="125"/>
      <c r="J1144" s="125"/>
      <c r="K1144" s="125"/>
      <c r="L1144" s="125"/>
      <c r="M1144" s="125"/>
      <c r="N1144" s="125"/>
      <c r="O1144" s="125"/>
      <c r="P1144" s="125"/>
      <c r="Q1144" s="125"/>
      <c r="R1144" s="125"/>
      <c r="S1144" s="125"/>
      <c r="T1144" s="124"/>
      <c r="U1144" s="124"/>
      <c r="V1144" s="124"/>
      <c r="W1144" s="124"/>
      <c r="X1144" s="124"/>
    </row>
    <row r="1145" spans="1:24">
      <c r="A1145" s="124"/>
      <c r="B1145" s="124"/>
      <c r="C1145" s="124"/>
      <c r="D1145" s="124"/>
      <c r="E1145" s="124"/>
      <c r="F1145" s="125"/>
      <c r="G1145" s="125"/>
      <c r="H1145" s="125"/>
      <c r="I1145" s="125"/>
      <c r="J1145" s="125"/>
      <c r="K1145" s="125"/>
      <c r="L1145" s="125"/>
      <c r="M1145" s="125"/>
      <c r="N1145" s="125"/>
      <c r="O1145" s="125"/>
      <c r="P1145" s="125"/>
      <c r="Q1145" s="125"/>
      <c r="R1145" s="125"/>
      <c r="S1145" s="125"/>
      <c r="T1145" s="124"/>
      <c r="U1145" s="124"/>
      <c r="V1145" s="124"/>
      <c r="W1145" s="124"/>
      <c r="X1145" s="124"/>
    </row>
    <row r="1146" spans="1:24">
      <c r="A1146" s="124"/>
      <c r="B1146" s="124"/>
      <c r="C1146" s="124"/>
      <c r="D1146" s="124"/>
      <c r="E1146" s="124"/>
      <c r="F1146" s="125"/>
      <c r="G1146" s="125"/>
      <c r="H1146" s="125"/>
      <c r="I1146" s="125"/>
      <c r="J1146" s="125"/>
      <c r="K1146" s="125"/>
      <c r="L1146" s="125"/>
      <c r="M1146" s="125"/>
      <c r="N1146" s="125"/>
      <c r="O1146" s="125"/>
      <c r="P1146" s="125"/>
      <c r="Q1146" s="125"/>
      <c r="R1146" s="125"/>
      <c r="S1146" s="125"/>
      <c r="T1146" s="124"/>
      <c r="U1146" s="124"/>
      <c r="V1146" s="124"/>
      <c r="W1146" s="124"/>
      <c r="X1146" s="124"/>
    </row>
    <row r="1147" spans="1:24">
      <c r="A1147" s="124"/>
      <c r="B1147" s="124"/>
      <c r="C1147" s="124"/>
      <c r="D1147" s="124"/>
      <c r="E1147" s="124"/>
      <c r="F1147" s="125"/>
      <c r="G1147" s="125"/>
      <c r="H1147" s="125"/>
      <c r="I1147" s="125"/>
      <c r="J1147" s="125"/>
      <c r="K1147" s="125"/>
      <c r="L1147" s="125"/>
      <c r="M1147" s="125"/>
      <c r="N1147" s="125"/>
      <c r="O1147" s="125"/>
      <c r="P1147" s="125"/>
      <c r="Q1147" s="125"/>
      <c r="R1147" s="125"/>
      <c r="S1147" s="125"/>
      <c r="T1147" s="124"/>
      <c r="U1147" s="124"/>
      <c r="V1147" s="124"/>
      <c r="W1147" s="124"/>
      <c r="X1147" s="124"/>
    </row>
    <row r="1148" spans="1:24">
      <c r="A1148" s="124"/>
      <c r="B1148" s="124"/>
      <c r="C1148" s="124"/>
      <c r="D1148" s="124"/>
      <c r="E1148" s="124"/>
      <c r="F1148" s="125"/>
      <c r="G1148" s="125"/>
      <c r="H1148" s="125"/>
      <c r="I1148" s="125"/>
      <c r="J1148" s="125"/>
      <c r="K1148" s="125"/>
      <c r="L1148" s="125"/>
      <c r="M1148" s="125"/>
      <c r="N1148" s="125"/>
      <c r="O1148" s="125"/>
      <c r="P1148" s="125"/>
      <c r="Q1148" s="125"/>
      <c r="R1148" s="125"/>
      <c r="S1148" s="125"/>
      <c r="T1148" s="124"/>
      <c r="U1148" s="124"/>
      <c r="V1148" s="124"/>
      <c r="W1148" s="124"/>
      <c r="X1148" s="124"/>
    </row>
    <row r="1149" spans="1:24">
      <c r="A1149" s="124"/>
      <c r="B1149" s="124"/>
      <c r="C1149" s="124"/>
      <c r="D1149" s="124"/>
      <c r="E1149" s="124"/>
      <c r="F1149" s="125"/>
      <c r="G1149" s="125"/>
      <c r="H1149" s="125"/>
      <c r="I1149" s="125"/>
      <c r="J1149" s="125"/>
      <c r="K1149" s="125"/>
      <c r="L1149" s="125"/>
      <c r="M1149" s="125"/>
      <c r="N1149" s="125"/>
      <c r="O1149" s="125"/>
      <c r="P1149" s="125"/>
      <c r="Q1149" s="125"/>
      <c r="R1149" s="125"/>
      <c r="S1149" s="125"/>
      <c r="T1149" s="124"/>
      <c r="U1149" s="124"/>
      <c r="V1149" s="124"/>
      <c r="W1149" s="124"/>
      <c r="X1149" s="124"/>
    </row>
    <row r="1150" spans="1:24">
      <c r="A1150" s="124"/>
      <c r="B1150" s="124"/>
      <c r="C1150" s="124"/>
      <c r="D1150" s="124"/>
      <c r="E1150" s="124"/>
      <c r="F1150" s="125"/>
      <c r="G1150" s="125"/>
      <c r="H1150" s="125"/>
      <c r="I1150" s="125"/>
      <c r="J1150" s="125"/>
      <c r="K1150" s="125"/>
      <c r="L1150" s="125"/>
      <c r="M1150" s="125"/>
      <c r="N1150" s="125"/>
      <c r="O1150" s="125"/>
      <c r="P1150" s="125"/>
      <c r="Q1150" s="125"/>
      <c r="R1150" s="125"/>
      <c r="S1150" s="125"/>
      <c r="T1150" s="124"/>
      <c r="U1150" s="124"/>
      <c r="V1150" s="124"/>
      <c r="W1150" s="124"/>
      <c r="X1150" s="124"/>
    </row>
    <row r="1151" spans="1:24">
      <c r="A1151" s="124"/>
      <c r="B1151" s="124"/>
      <c r="C1151" s="124"/>
      <c r="D1151" s="124"/>
      <c r="E1151" s="124"/>
      <c r="F1151" s="125"/>
      <c r="G1151" s="125"/>
      <c r="H1151" s="125"/>
      <c r="I1151" s="125"/>
      <c r="J1151" s="125"/>
      <c r="K1151" s="125"/>
      <c r="L1151" s="125"/>
      <c r="M1151" s="125"/>
      <c r="N1151" s="125"/>
      <c r="O1151" s="125"/>
      <c r="P1151" s="125"/>
      <c r="Q1151" s="125"/>
      <c r="R1151" s="125"/>
      <c r="S1151" s="125"/>
      <c r="T1151" s="124"/>
      <c r="U1151" s="124"/>
      <c r="V1151" s="124"/>
      <c r="W1151" s="124"/>
      <c r="X1151" s="124"/>
    </row>
    <row r="1152" spans="1:24">
      <c r="A1152" s="124"/>
      <c r="B1152" s="124"/>
      <c r="C1152" s="124"/>
      <c r="D1152" s="124"/>
      <c r="E1152" s="124"/>
      <c r="F1152" s="125"/>
      <c r="G1152" s="125"/>
      <c r="H1152" s="125"/>
      <c r="I1152" s="125"/>
      <c r="J1152" s="125"/>
      <c r="K1152" s="125"/>
      <c r="L1152" s="125"/>
      <c r="M1152" s="125"/>
      <c r="N1152" s="125"/>
      <c r="O1152" s="125"/>
      <c r="P1152" s="125"/>
      <c r="Q1152" s="125"/>
      <c r="R1152" s="125"/>
      <c r="S1152" s="125"/>
      <c r="T1152" s="124"/>
      <c r="U1152" s="124"/>
      <c r="V1152" s="124"/>
      <c r="W1152" s="124"/>
      <c r="X1152" s="124"/>
    </row>
    <row r="1153" spans="1:24">
      <c r="A1153" s="124"/>
      <c r="B1153" s="124"/>
      <c r="C1153" s="124"/>
      <c r="D1153" s="124"/>
      <c r="E1153" s="124"/>
      <c r="F1153" s="125"/>
      <c r="G1153" s="125"/>
      <c r="H1153" s="125"/>
      <c r="I1153" s="125"/>
      <c r="J1153" s="125"/>
      <c r="K1153" s="125"/>
      <c r="L1153" s="125"/>
      <c r="M1153" s="125"/>
      <c r="N1153" s="125"/>
      <c r="O1153" s="125"/>
      <c r="P1153" s="125"/>
      <c r="Q1153" s="125"/>
      <c r="R1153" s="125"/>
      <c r="S1153" s="125"/>
      <c r="T1153" s="124"/>
      <c r="U1153" s="124"/>
      <c r="V1153" s="124"/>
      <c r="W1153" s="124"/>
      <c r="X1153" s="124"/>
    </row>
    <row r="1154" spans="1:24">
      <c r="A1154" s="124"/>
      <c r="B1154" s="124"/>
      <c r="C1154" s="124"/>
      <c r="D1154" s="124"/>
      <c r="E1154" s="124"/>
      <c r="F1154" s="125"/>
      <c r="G1154" s="125"/>
      <c r="H1154" s="125"/>
      <c r="I1154" s="125"/>
      <c r="J1154" s="125"/>
      <c r="K1154" s="125"/>
      <c r="L1154" s="125"/>
      <c r="M1154" s="125"/>
      <c r="N1154" s="125"/>
      <c r="O1154" s="125"/>
      <c r="P1154" s="125"/>
      <c r="Q1154" s="125"/>
      <c r="R1154" s="125"/>
      <c r="S1154" s="125"/>
      <c r="T1154" s="124"/>
      <c r="U1154" s="124"/>
      <c r="V1154" s="124"/>
      <c r="W1154" s="124"/>
      <c r="X1154" s="124"/>
    </row>
    <row r="1155" spans="1:24">
      <c r="A1155" s="124"/>
      <c r="B1155" s="124"/>
      <c r="C1155" s="124"/>
      <c r="D1155" s="124"/>
      <c r="E1155" s="124"/>
      <c r="F1155" s="125"/>
      <c r="G1155" s="125"/>
      <c r="H1155" s="125"/>
      <c r="I1155" s="125"/>
      <c r="J1155" s="125"/>
      <c r="K1155" s="125"/>
      <c r="L1155" s="125"/>
      <c r="M1155" s="125"/>
      <c r="N1155" s="125"/>
      <c r="O1155" s="125"/>
      <c r="P1155" s="125"/>
      <c r="Q1155" s="125"/>
      <c r="R1155" s="125"/>
      <c r="S1155" s="125"/>
      <c r="T1155" s="124"/>
      <c r="U1155" s="124"/>
      <c r="V1155" s="124"/>
      <c r="W1155" s="124"/>
      <c r="X1155" s="124"/>
    </row>
    <row r="1156" spans="1:24">
      <c r="A1156" s="124"/>
      <c r="B1156" s="124"/>
      <c r="C1156" s="124"/>
      <c r="D1156" s="124"/>
      <c r="E1156" s="124"/>
      <c r="F1156" s="125"/>
      <c r="G1156" s="125"/>
      <c r="H1156" s="125"/>
      <c r="I1156" s="125"/>
      <c r="J1156" s="125"/>
      <c r="K1156" s="125"/>
      <c r="L1156" s="125"/>
      <c r="M1156" s="125"/>
      <c r="N1156" s="125"/>
      <c r="O1156" s="125"/>
      <c r="P1156" s="125"/>
      <c r="Q1156" s="125"/>
      <c r="R1156" s="125"/>
      <c r="S1156" s="125"/>
      <c r="T1156" s="124"/>
      <c r="U1156" s="124"/>
      <c r="V1156" s="124"/>
      <c r="W1156" s="124"/>
      <c r="X1156" s="124"/>
    </row>
    <row r="1157" spans="1:24">
      <c r="A1157" s="124"/>
      <c r="B1157" s="124"/>
      <c r="C1157" s="124"/>
      <c r="D1157" s="124"/>
      <c r="E1157" s="124"/>
      <c r="F1157" s="125"/>
      <c r="G1157" s="125"/>
      <c r="H1157" s="125"/>
      <c r="I1157" s="125"/>
      <c r="J1157" s="125"/>
      <c r="K1157" s="125"/>
      <c r="L1157" s="125"/>
      <c r="M1157" s="125"/>
      <c r="N1157" s="125"/>
      <c r="O1157" s="125"/>
      <c r="P1157" s="125"/>
      <c r="Q1157" s="125"/>
      <c r="R1157" s="125"/>
      <c r="S1157" s="125"/>
      <c r="T1157" s="124"/>
      <c r="U1157" s="124"/>
      <c r="V1157" s="124"/>
      <c r="W1157" s="124"/>
      <c r="X1157" s="124"/>
    </row>
    <row r="1158" spans="1:24">
      <c r="A1158" s="124"/>
      <c r="B1158" s="124"/>
      <c r="C1158" s="124"/>
      <c r="D1158" s="124"/>
      <c r="E1158" s="124"/>
      <c r="F1158" s="125"/>
      <c r="G1158" s="125"/>
      <c r="H1158" s="125"/>
      <c r="I1158" s="125"/>
      <c r="J1158" s="125"/>
      <c r="K1158" s="125"/>
      <c r="L1158" s="125"/>
      <c r="M1158" s="125"/>
      <c r="N1158" s="125"/>
      <c r="O1158" s="125"/>
      <c r="P1158" s="125"/>
      <c r="Q1158" s="125"/>
      <c r="R1158" s="125"/>
      <c r="S1158" s="125"/>
      <c r="T1158" s="124"/>
      <c r="U1158" s="124"/>
      <c r="V1158" s="124"/>
      <c r="W1158" s="124"/>
      <c r="X1158" s="124"/>
    </row>
    <row r="1159" spans="1:24">
      <c r="A1159" s="124"/>
      <c r="B1159" s="124"/>
      <c r="C1159" s="124"/>
      <c r="D1159" s="124"/>
      <c r="E1159" s="124"/>
      <c r="F1159" s="125"/>
      <c r="G1159" s="125"/>
      <c r="H1159" s="125"/>
      <c r="I1159" s="125"/>
      <c r="J1159" s="125"/>
      <c r="K1159" s="125"/>
      <c r="L1159" s="125"/>
      <c r="M1159" s="125"/>
      <c r="N1159" s="125"/>
      <c r="O1159" s="125"/>
      <c r="P1159" s="125"/>
      <c r="Q1159" s="125"/>
      <c r="R1159" s="125"/>
      <c r="S1159" s="125"/>
      <c r="T1159" s="124"/>
      <c r="U1159" s="124"/>
      <c r="V1159" s="124"/>
      <c r="W1159" s="124"/>
      <c r="X1159" s="124"/>
    </row>
    <row r="1160" spans="1:24">
      <c r="A1160" s="124"/>
      <c r="B1160" s="124"/>
      <c r="C1160" s="124"/>
      <c r="D1160" s="124"/>
      <c r="E1160" s="124"/>
      <c r="F1160" s="125"/>
      <c r="G1160" s="125"/>
      <c r="H1160" s="125"/>
      <c r="I1160" s="125"/>
      <c r="J1160" s="125"/>
      <c r="K1160" s="125"/>
      <c r="L1160" s="125"/>
      <c r="M1160" s="125"/>
      <c r="N1160" s="125"/>
      <c r="O1160" s="125"/>
      <c r="P1160" s="125"/>
      <c r="Q1160" s="125"/>
      <c r="R1160" s="125"/>
      <c r="S1160" s="125"/>
      <c r="T1160" s="124"/>
      <c r="U1160" s="124"/>
      <c r="V1160" s="124"/>
      <c r="W1160" s="124"/>
      <c r="X1160" s="124"/>
    </row>
    <row r="1161" spans="1:24">
      <c r="A1161" s="124"/>
      <c r="B1161" s="124"/>
      <c r="C1161" s="124"/>
      <c r="D1161" s="124"/>
      <c r="E1161" s="124"/>
      <c r="F1161" s="125"/>
      <c r="G1161" s="125"/>
      <c r="H1161" s="125"/>
      <c r="I1161" s="125"/>
      <c r="J1161" s="125"/>
      <c r="K1161" s="125"/>
      <c r="L1161" s="125"/>
      <c r="M1161" s="125"/>
      <c r="N1161" s="125"/>
      <c r="O1161" s="125"/>
      <c r="P1161" s="125"/>
      <c r="Q1161" s="125"/>
      <c r="R1161" s="125"/>
      <c r="S1161" s="125"/>
      <c r="T1161" s="124"/>
      <c r="U1161" s="124"/>
      <c r="V1161" s="124"/>
      <c r="W1161" s="124"/>
      <c r="X1161" s="124"/>
    </row>
    <row r="1162" spans="1:24">
      <c r="A1162" s="124"/>
      <c r="B1162" s="124"/>
      <c r="C1162" s="124"/>
      <c r="D1162" s="124"/>
      <c r="E1162" s="124"/>
      <c r="F1162" s="125"/>
      <c r="G1162" s="125"/>
      <c r="H1162" s="125"/>
      <c r="I1162" s="125"/>
      <c r="J1162" s="125"/>
      <c r="K1162" s="125"/>
      <c r="L1162" s="125"/>
      <c r="M1162" s="125"/>
      <c r="N1162" s="125"/>
      <c r="O1162" s="125"/>
      <c r="P1162" s="125"/>
      <c r="Q1162" s="125"/>
      <c r="R1162" s="125"/>
      <c r="S1162" s="125"/>
      <c r="T1162" s="124"/>
      <c r="U1162" s="124"/>
      <c r="V1162" s="124"/>
      <c r="W1162" s="124"/>
      <c r="X1162" s="124"/>
    </row>
    <row r="1163" spans="1:24">
      <c r="A1163" s="124"/>
      <c r="B1163" s="124"/>
      <c r="C1163" s="124"/>
      <c r="D1163" s="124"/>
      <c r="E1163" s="124"/>
      <c r="F1163" s="125"/>
      <c r="G1163" s="125"/>
      <c r="H1163" s="125"/>
      <c r="I1163" s="125"/>
      <c r="J1163" s="125"/>
      <c r="K1163" s="125"/>
      <c r="L1163" s="125"/>
      <c r="M1163" s="125"/>
      <c r="N1163" s="125"/>
      <c r="O1163" s="125"/>
      <c r="P1163" s="125"/>
      <c r="Q1163" s="125"/>
      <c r="R1163" s="125"/>
      <c r="S1163" s="125"/>
      <c r="T1163" s="124"/>
      <c r="U1163" s="124"/>
      <c r="V1163" s="124"/>
      <c r="W1163" s="124"/>
      <c r="X1163" s="124"/>
    </row>
    <row r="1164" spans="1:24">
      <c r="A1164" s="124"/>
      <c r="B1164" s="124"/>
      <c r="C1164" s="124"/>
      <c r="D1164" s="124"/>
      <c r="E1164" s="124"/>
      <c r="F1164" s="125"/>
      <c r="G1164" s="125"/>
      <c r="H1164" s="125"/>
      <c r="I1164" s="125"/>
      <c r="J1164" s="125"/>
      <c r="K1164" s="125"/>
      <c r="L1164" s="125"/>
      <c r="M1164" s="125"/>
      <c r="N1164" s="125"/>
      <c r="O1164" s="125"/>
      <c r="P1164" s="125"/>
      <c r="Q1164" s="125"/>
      <c r="R1164" s="125"/>
      <c r="S1164" s="125"/>
      <c r="T1164" s="124"/>
      <c r="U1164" s="124"/>
      <c r="V1164" s="124"/>
      <c r="W1164" s="124"/>
      <c r="X1164" s="124"/>
    </row>
    <row r="1165" spans="1:24">
      <c r="A1165" s="124"/>
      <c r="B1165" s="124"/>
      <c r="C1165" s="124"/>
      <c r="D1165" s="124"/>
      <c r="E1165" s="124"/>
      <c r="F1165" s="125"/>
      <c r="G1165" s="125"/>
      <c r="H1165" s="125"/>
      <c r="I1165" s="125"/>
      <c r="J1165" s="125"/>
      <c r="K1165" s="125"/>
      <c r="L1165" s="125"/>
      <c r="M1165" s="125"/>
      <c r="N1165" s="125"/>
      <c r="O1165" s="125"/>
      <c r="P1165" s="125"/>
      <c r="Q1165" s="125"/>
      <c r="R1165" s="125"/>
      <c r="S1165" s="125"/>
      <c r="T1165" s="124"/>
      <c r="U1165" s="124"/>
      <c r="V1165" s="124"/>
      <c r="W1165" s="124"/>
      <c r="X1165" s="124"/>
    </row>
    <row r="1166" spans="1:24">
      <c r="A1166" s="124"/>
      <c r="B1166" s="124"/>
      <c r="C1166" s="124"/>
      <c r="D1166" s="124"/>
      <c r="E1166" s="124"/>
      <c r="F1166" s="125"/>
      <c r="G1166" s="125"/>
      <c r="H1166" s="125"/>
      <c r="I1166" s="125"/>
      <c r="J1166" s="125"/>
      <c r="K1166" s="125"/>
      <c r="L1166" s="125"/>
      <c r="M1166" s="125"/>
      <c r="N1166" s="125"/>
      <c r="O1166" s="125"/>
      <c r="P1166" s="125"/>
      <c r="Q1166" s="125"/>
      <c r="R1166" s="125"/>
      <c r="S1166" s="125"/>
      <c r="T1166" s="124"/>
      <c r="U1166" s="124"/>
      <c r="V1166" s="124"/>
      <c r="W1166" s="124"/>
      <c r="X1166" s="124"/>
    </row>
    <row r="1167" spans="1:24">
      <c r="A1167" s="124"/>
      <c r="B1167" s="124"/>
      <c r="C1167" s="124"/>
      <c r="D1167" s="124"/>
      <c r="E1167" s="124"/>
      <c r="F1167" s="125"/>
      <c r="G1167" s="125"/>
      <c r="H1167" s="125"/>
      <c r="I1167" s="125"/>
      <c r="J1167" s="125"/>
      <c r="K1167" s="125"/>
      <c r="L1167" s="125"/>
      <c r="M1167" s="125"/>
      <c r="N1167" s="125"/>
      <c r="O1167" s="125"/>
      <c r="P1167" s="125"/>
      <c r="Q1167" s="125"/>
      <c r="R1167" s="125"/>
      <c r="S1167" s="125"/>
      <c r="T1167" s="124"/>
      <c r="U1167" s="124"/>
      <c r="V1167" s="124"/>
      <c r="W1167" s="124"/>
      <c r="X1167" s="124"/>
    </row>
    <row r="1168" spans="1:24">
      <c r="A1168" s="124"/>
      <c r="B1168" s="124"/>
      <c r="C1168" s="124"/>
      <c r="D1168" s="124"/>
      <c r="E1168" s="124"/>
      <c r="F1168" s="125"/>
      <c r="G1168" s="125"/>
      <c r="H1168" s="125"/>
      <c r="I1168" s="125"/>
      <c r="J1168" s="125"/>
      <c r="K1168" s="125"/>
      <c r="L1168" s="125"/>
      <c r="M1168" s="125"/>
      <c r="N1168" s="125"/>
      <c r="O1168" s="125"/>
      <c r="P1168" s="125"/>
      <c r="Q1168" s="125"/>
      <c r="R1168" s="125"/>
      <c r="S1168" s="125"/>
      <c r="T1168" s="124"/>
      <c r="U1168" s="124"/>
      <c r="V1168" s="124"/>
      <c r="W1168" s="124"/>
      <c r="X1168" s="124"/>
    </row>
    <row r="1169" spans="1:24">
      <c r="A1169" s="124"/>
      <c r="B1169" s="124"/>
      <c r="C1169" s="124"/>
      <c r="D1169" s="124"/>
      <c r="E1169" s="124"/>
      <c r="F1169" s="125"/>
      <c r="G1169" s="125"/>
      <c r="H1169" s="125"/>
      <c r="I1169" s="125"/>
      <c r="J1169" s="125"/>
      <c r="K1169" s="125"/>
      <c r="L1169" s="125"/>
      <c r="M1169" s="125"/>
      <c r="N1169" s="125"/>
      <c r="O1169" s="125"/>
      <c r="P1169" s="125"/>
      <c r="Q1169" s="125"/>
      <c r="R1169" s="125"/>
      <c r="S1169" s="125"/>
      <c r="T1169" s="124"/>
      <c r="U1169" s="124"/>
      <c r="V1169" s="124"/>
      <c r="W1169" s="124"/>
      <c r="X1169" s="124"/>
    </row>
    <row r="1170" spans="1:24">
      <c r="A1170" s="124"/>
      <c r="B1170" s="124"/>
      <c r="C1170" s="124"/>
      <c r="D1170" s="124"/>
      <c r="E1170" s="124"/>
      <c r="F1170" s="125"/>
      <c r="G1170" s="125"/>
      <c r="H1170" s="125"/>
      <c r="I1170" s="125"/>
      <c r="J1170" s="125"/>
      <c r="K1170" s="125"/>
      <c r="L1170" s="125"/>
      <c r="M1170" s="125"/>
      <c r="N1170" s="125"/>
      <c r="O1170" s="125"/>
      <c r="P1170" s="125"/>
      <c r="Q1170" s="125"/>
      <c r="R1170" s="125"/>
      <c r="S1170" s="125"/>
      <c r="T1170" s="124"/>
      <c r="U1170" s="124"/>
      <c r="V1170" s="124"/>
      <c r="W1170" s="124"/>
      <c r="X1170" s="124"/>
    </row>
    <row r="1171" spans="1:24">
      <c r="A1171" s="124"/>
      <c r="B1171" s="124"/>
      <c r="C1171" s="124"/>
      <c r="D1171" s="124"/>
      <c r="E1171" s="124"/>
      <c r="F1171" s="125"/>
      <c r="G1171" s="125"/>
      <c r="H1171" s="125"/>
      <c r="I1171" s="125"/>
      <c r="J1171" s="125"/>
      <c r="K1171" s="125"/>
      <c r="L1171" s="125"/>
      <c r="M1171" s="125"/>
      <c r="N1171" s="125"/>
      <c r="O1171" s="125"/>
      <c r="P1171" s="125"/>
      <c r="Q1171" s="125"/>
      <c r="R1171" s="125"/>
      <c r="S1171" s="125"/>
      <c r="T1171" s="124"/>
      <c r="U1171" s="124"/>
      <c r="V1171" s="124"/>
      <c r="W1171" s="124"/>
      <c r="X1171" s="124"/>
    </row>
    <row r="1172" spans="1:24">
      <c r="A1172" s="124"/>
      <c r="B1172" s="124"/>
      <c r="C1172" s="124"/>
      <c r="D1172" s="124"/>
      <c r="E1172" s="124"/>
      <c r="F1172" s="125"/>
      <c r="G1172" s="125"/>
      <c r="H1172" s="125"/>
      <c r="I1172" s="125"/>
      <c r="J1172" s="125"/>
      <c r="K1172" s="125"/>
      <c r="L1172" s="125"/>
      <c r="M1172" s="125"/>
      <c r="N1172" s="125"/>
      <c r="O1172" s="125"/>
      <c r="P1172" s="125"/>
      <c r="Q1172" s="125"/>
      <c r="R1172" s="125"/>
      <c r="S1172" s="125"/>
      <c r="T1172" s="124"/>
      <c r="U1172" s="124"/>
      <c r="V1172" s="124"/>
      <c r="W1172" s="124"/>
      <c r="X1172" s="124"/>
    </row>
    <row r="1173" spans="1:24">
      <c r="A1173" s="124"/>
      <c r="B1173" s="124"/>
      <c r="C1173" s="124"/>
      <c r="D1173" s="124"/>
      <c r="E1173" s="124"/>
      <c r="F1173" s="125"/>
      <c r="G1173" s="125"/>
      <c r="H1173" s="125"/>
      <c r="I1173" s="125"/>
      <c r="J1173" s="125"/>
      <c r="K1173" s="125"/>
      <c r="L1173" s="125"/>
      <c r="M1173" s="125"/>
      <c r="N1173" s="125"/>
      <c r="O1173" s="125"/>
      <c r="P1173" s="125"/>
      <c r="Q1173" s="125"/>
      <c r="R1173" s="125"/>
      <c r="S1173" s="125"/>
      <c r="T1173" s="124"/>
      <c r="U1173" s="124"/>
      <c r="V1173" s="124"/>
      <c r="W1173" s="124"/>
      <c r="X1173" s="124"/>
    </row>
    <row r="1174" spans="1:24">
      <c r="A1174" s="124"/>
      <c r="B1174" s="124"/>
      <c r="C1174" s="124"/>
      <c r="D1174" s="124"/>
      <c r="E1174" s="124"/>
      <c r="F1174" s="125"/>
      <c r="G1174" s="125"/>
      <c r="H1174" s="125"/>
      <c r="I1174" s="125"/>
      <c r="J1174" s="125"/>
      <c r="K1174" s="125"/>
      <c r="L1174" s="125"/>
      <c r="M1174" s="125"/>
      <c r="N1174" s="125"/>
      <c r="O1174" s="125"/>
      <c r="P1174" s="125"/>
      <c r="Q1174" s="125"/>
      <c r="R1174" s="125"/>
      <c r="S1174" s="125"/>
      <c r="T1174" s="124"/>
      <c r="U1174" s="124"/>
      <c r="V1174" s="124"/>
      <c r="W1174" s="124"/>
      <c r="X1174" s="124"/>
    </row>
    <row r="1175" spans="1:24">
      <c r="A1175" s="124"/>
      <c r="B1175" s="124"/>
      <c r="C1175" s="124"/>
      <c r="D1175" s="124"/>
      <c r="E1175" s="124"/>
      <c r="F1175" s="125"/>
      <c r="G1175" s="125"/>
      <c r="H1175" s="125"/>
      <c r="I1175" s="125"/>
      <c r="J1175" s="125"/>
      <c r="K1175" s="125"/>
      <c r="L1175" s="125"/>
      <c r="M1175" s="125"/>
      <c r="N1175" s="125"/>
      <c r="O1175" s="125"/>
      <c r="P1175" s="125"/>
      <c r="Q1175" s="125"/>
      <c r="R1175" s="125"/>
      <c r="S1175" s="125"/>
      <c r="T1175" s="124"/>
      <c r="U1175" s="124"/>
      <c r="V1175" s="124"/>
      <c r="W1175" s="124"/>
      <c r="X1175" s="124"/>
    </row>
    <row r="1176" spans="1:24">
      <c r="A1176" s="124"/>
      <c r="B1176" s="124"/>
      <c r="C1176" s="124"/>
      <c r="D1176" s="124"/>
      <c r="E1176" s="124"/>
      <c r="F1176" s="125"/>
      <c r="G1176" s="125"/>
      <c r="H1176" s="125"/>
      <c r="I1176" s="125"/>
      <c r="J1176" s="125"/>
      <c r="K1176" s="125"/>
      <c r="L1176" s="125"/>
      <c r="M1176" s="125"/>
      <c r="N1176" s="125"/>
      <c r="O1176" s="125"/>
      <c r="P1176" s="125"/>
      <c r="Q1176" s="125"/>
      <c r="R1176" s="125"/>
      <c r="S1176" s="125"/>
      <c r="T1176" s="124"/>
      <c r="U1176" s="124"/>
      <c r="V1176" s="124"/>
      <c r="W1176" s="124"/>
      <c r="X1176" s="124"/>
    </row>
    <row r="1177" spans="1:24">
      <c r="A1177" s="124"/>
      <c r="B1177" s="124"/>
      <c r="C1177" s="124"/>
      <c r="D1177" s="124"/>
      <c r="E1177" s="124"/>
      <c r="F1177" s="125"/>
      <c r="G1177" s="125"/>
      <c r="H1177" s="125"/>
      <c r="I1177" s="125"/>
      <c r="J1177" s="125"/>
      <c r="K1177" s="125"/>
      <c r="L1177" s="125"/>
      <c r="M1177" s="125"/>
      <c r="N1177" s="125"/>
      <c r="O1177" s="125"/>
      <c r="P1177" s="125"/>
      <c r="Q1177" s="125"/>
      <c r="R1177" s="125"/>
      <c r="S1177" s="125"/>
      <c r="T1177" s="124"/>
      <c r="U1177" s="124"/>
      <c r="V1177" s="124"/>
      <c r="W1177" s="124"/>
      <c r="X1177" s="124"/>
    </row>
    <row r="1178" spans="1:24">
      <c r="A1178" s="124"/>
      <c r="B1178" s="124"/>
      <c r="C1178" s="124"/>
      <c r="D1178" s="124"/>
      <c r="E1178" s="124"/>
      <c r="F1178" s="125"/>
      <c r="G1178" s="125"/>
      <c r="H1178" s="125"/>
      <c r="I1178" s="125"/>
      <c r="J1178" s="125"/>
      <c r="K1178" s="125"/>
      <c r="L1178" s="125"/>
      <c r="M1178" s="125"/>
      <c r="N1178" s="125"/>
      <c r="O1178" s="125"/>
      <c r="P1178" s="125"/>
      <c r="Q1178" s="125"/>
      <c r="R1178" s="125"/>
      <c r="S1178" s="125"/>
      <c r="T1178" s="124"/>
      <c r="U1178" s="124"/>
      <c r="V1178" s="124"/>
      <c r="W1178" s="124"/>
      <c r="X1178" s="124"/>
    </row>
    <row r="1179" spans="1:24">
      <c r="A1179" s="124"/>
      <c r="B1179" s="124"/>
      <c r="C1179" s="124"/>
      <c r="D1179" s="124"/>
      <c r="E1179" s="124"/>
      <c r="F1179" s="125"/>
      <c r="G1179" s="125"/>
      <c r="H1179" s="125"/>
      <c r="I1179" s="125"/>
      <c r="J1179" s="125"/>
      <c r="K1179" s="125"/>
      <c r="L1179" s="125"/>
      <c r="M1179" s="125"/>
      <c r="N1179" s="125"/>
      <c r="O1179" s="125"/>
      <c r="P1179" s="125"/>
      <c r="Q1179" s="125"/>
      <c r="R1179" s="125"/>
      <c r="S1179" s="125"/>
      <c r="T1179" s="124"/>
      <c r="U1179" s="124"/>
      <c r="V1179" s="124"/>
      <c r="W1179" s="124"/>
      <c r="X1179" s="124"/>
    </row>
    <row r="1180" spans="1:24">
      <c r="A1180" s="124"/>
      <c r="B1180" s="124"/>
      <c r="C1180" s="124"/>
      <c r="D1180" s="124"/>
      <c r="E1180" s="124"/>
      <c r="F1180" s="125"/>
      <c r="G1180" s="125"/>
      <c r="H1180" s="125"/>
      <c r="I1180" s="125"/>
      <c r="J1180" s="125"/>
      <c r="K1180" s="125"/>
      <c r="L1180" s="125"/>
      <c r="M1180" s="125"/>
      <c r="N1180" s="125"/>
      <c r="O1180" s="125"/>
      <c r="P1180" s="125"/>
      <c r="Q1180" s="125"/>
      <c r="R1180" s="125"/>
      <c r="S1180" s="125"/>
      <c r="T1180" s="124"/>
      <c r="U1180" s="124"/>
      <c r="V1180" s="124"/>
      <c r="W1180" s="124"/>
      <c r="X1180" s="124"/>
    </row>
    <row r="1181" spans="1:24">
      <c r="A1181" s="124"/>
      <c r="B1181" s="124"/>
      <c r="C1181" s="124"/>
      <c r="D1181" s="124"/>
      <c r="E1181" s="124"/>
      <c r="F1181" s="125"/>
      <c r="G1181" s="125"/>
      <c r="H1181" s="125"/>
      <c r="I1181" s="125"/>
      <c r="J1181" s="125"/>
      <c r="K1181" s="125"/>
      <c r="L1181" s="125"/>
      <c r="M1181" s="125"/>
      <c r="N1181" s="125"/>
      <c r="O1181" s="125"/>
      <c r="P1181" s="125"/>
      <c r="Q1181" s="125"/>
      <c r="R1181" s="125"/>
      <c r="S1181" s="125"/>
      <c r="T1181" s="124"/>
      <c r="U1181" s="124"/>
      <c r="V1181" s="124"/>
      <c r="W1181" s="124"/>
      <c r="X1181" s="124"/>
    </row>
    <row r="1182" spans="1:24">
      <c r="A1182" s="124"/>
      <c r="B1182" s="124"/>
      <c r="C1182" s="124"/>
      <c r="D1182" s="124"/>
      <c r="E1182" s="124"/>
      <c r="F1182" s="125"/>
      <c r="G1182" s="125"/>
      <c r="H1182" s="125"/>
      <c r="I1182" s="125"/>
      <c r="J1182" s="125"/>
      <c r="K1182" s="125"/>
      <c r="L1182" s="125"/>
      <c r="M1182" s="125"/>
      <c r="N1182" s="125"/>
      <c r="O1182" s="125"/>
      <c r="P1182" s="125"/>
      <c r="Q1182" s="125"/>
      <c r="R1182" s="125"/>
      <c r="S1182" s="125"/>
      <c r="T1182" s="124"/>
      <c r="U1182" s="124"/>
      <c r="V1182" s="124"/>
      <c r="W1182" s="124"/>
      <c r="X1182" s="124"/>
    </row>
    <row r="1183" spans="1:24">
      <c r="A1183" s="124"/>
      <c r="B1183" s="124"/>
      <c r="C1183" s="124"/>
      <c r="D1183" s="124"/>
      <c r="E1183" s="124"/>
      <c r="F1183" s="125"/>
      <c r="G1183" s="125"/>
      <c r="H1183" s="125"/>
      <c r="I1183" s="125"/>
      <c r="J1183" s="125"/>
      <c r="K1183" s="125"/>
      <c r="L1183" s="125"/>
      <c r="M1183" s="125"/>
      <c r="N1183" s="125"/>
      <c r="O1183" s="125"/>
      <c r="P1183" s="125"/>
      <c r="Q1183" s="125"/>
      <c r="R1183" s="125"/>
      <c r="S1183" s="125"/>
      <c r="T1183" s="124"/>
      <c r="U1183" s="124"/>
      <c r="V1183" s="124"/>
      <c r="W1183" s="124"/>
      <c r="X1183" s="124"/>
    </row>
    <row r="1184" spans="1:24">
      <c r="A1184" s="124"/>
      <c r="B1184" s="124"/>
      <c r="C1184" s="124"/>
      <c r="D1184" s="124"/>
      <c r="E1184" s="124"/>
      <c r="F1184" s="125"/>
      <c r="G1184" s="125"/>
      <c r="H1184" s="125"/>
      <c r="I1184" s="125"/>
      <c r="J1184" s="125"/>
      <c r="K1184" s="125"/>
      <c r="L1184" s="125"/>
      <c r="M1184" s="125"/>
      <c r="N1184" s="125"/>
      <c r="O1184" s="125"/>
      <c r="P1184" s="125"/>
      <c r="Q1184" s="125"/>
      <c r="R1184" s="125"/>
      <c r="S1184" s="125"/>
      <c r="T1184" s="124"/>
      <c r="U1184" s="124"/>
      <c r="V1184" s="124"/>
      <c r="W1184" s="124"/>
      <c r="X1184" s="124"/>
    </row>
    <row r="1185" spans="1:24">
      <c r="A1185" s="124"/>
      <c r="B1185" s="124"/>
      <c r="C1185" s="124"/>
      <c r="D1185" s="124"/>
      <c r="E1185" s="124"/>
      <c r="F1185" s="125"/>
      <c r="G1185" s="125"/>
      <c r="H1185" s="125"/>
      <c r="I1185" s="125"/>
      <c r="J1185" s="125"/>
      <c r="K1185" s="125"/>
      <c r="L1185" s="125"/>
      <c r="M1185" s="125"/>
      <c r="N1185" s="125"/>
      <c r="O1185" s="125"/>
      <c r="P1185" s="125"/>
      <c r="Q1185" s="125"/>
      <c r="R1185" s="125"/>
      <c r="S1185" s="125"/>
      <c r="T1185" s="124"/>
      <c r="U1185" s="124"/>
      <c r="V1185" s="124"/>
      <c r="W1185" s="124"/>
      <c r="X1185" s="124"/>
    </row>
    <row r="1186" spans="1:24">
      <c r="A1186" s="124"/>
      <c r="B1186" s="124"/>
      <c r="C1186" s="124"/>
      <c r="D1186" s="124"/>
      <c r="E1186" s="124"/>
      <c r="F1186" s="125"/>
      <c r="G1186" s="125"/>
      <c r="H1186" s="125"/>
      <c r="I1186" s="125"/>
      <c r="J1186" s="125"/>
      <c r="K1186" s="125"/>
      <c r="L1186" s="125"/>
      <c r="M1186" s="125"/>
      <c r="N1186" s="125"/>
      <c r="O1186" s="125"/>
      <c r="P1186" s="125"/>
      <c r="Q1186" s="125"/>
      <c r="R1186" s="125"/>
      <c r="S1186" s="125"/>
      <c r="T1186" s="124"/>
      <c r="U1186" s="124"/>
      <c r="V1186" s="124"/>
      <c r="W1186" s="124"/>
      <c r="X1186" s="124"/>
    </row>
    <row r="1187" spans="1:24">
      <c r="A1187" s="124"/>
      <c r="B1187" s="124"/>
      <c r="C1187" s="124"/>
      <c r="D1187" s="124"/>
      <c r="E1187" s="124"/>
      <c r="F1187" s="125"/>
      <c r="G1187" s="125"/>
      <c r="H1187" s="125"/>
      <c r="I1187" s="125"/>
      <c r="J1187" s="125"/>
      <c r="K1187" s="125"/>
      <c r="L1187" s="125"/>
      <c r="M1187" s="125"/>
      <c r="N1187" s="125"/>
      <c r="O1187" s="125"/>
      <c r="P1187" s="125"/>
      <c r="Q1187" s="125"/>
      <c r="R1187" s="125"/>
      <c r="S1187" s="125"/>
      <c r="T1187" s="124"/>
      <c r="U1187" s="124"/>
      <c r="V1187" s="124"/>
      <c r="W1187" s="124"/>
      <c r="X1187" s="124"/>
    </row>
    <row r="1188" spans="1:24">
      <c r="A1188" s="124"/>
      <c r="B1188" s="124"/>
      <c r="C1188" s="124"/>
      <c r="D1188" s="124"/>
      <c r="E1188" s="124"/>
      <c r="F1188" s="125"/>
      <c r="G1188" s="125"/>
      <c r="H1188" s="125"/>
      <c r="I1188" s="125"/>
      <c r="J1188" s="125"/>
      <c r="K1188" s="125"/>
      <c r="L1188" s="125"/>
      <c r="M1188" s="125"/>
      <c r="N1188" s="125"/>
      <c r="O1188" s="125"/>
      <c r="P1188" s="125"/>
      <c r="Q1188" s="125"/>
      <c r="R1188" s="125"/>
      <c r="S1188" s="125"/>
      <c r="T1188" s="124"/>
      <c r="U1188" s="124"/>
      <c r="V1188" s="124"/>
      <c r="W1188" s="124"/>
      <c r="X1188" s="124"/>
    </row>
    <row r="1189" spans="1:24">
      <c r="A1189" s="124"/>
      <c r="B1189" s="124"/>
      <c r="C1189" s="124"/>
      <c r="D1189" s="124"/>
      <c r="E1189" s="124"/>
      <c r="F1189" s="125"/>
      <c r="G1189" s="125"/>
      <c r="H1189" s="125"/>
      <c r="I1189" s="125"/>
      <c r="J1189" s="125"/>
      <c r="K1189" s="125"/>
      <c r="L1189" s="125"/>
      <c r="M1189" s="125"/>
      <c r="N1189" s="125"/>
      <c r="O1189" s="125"/>
      <c r="P1189" s="125"/>
      <c r="Q1189" s="125"/>
      <c r="R1189" s="125"/>
      <c r="S1189" s="125"/>
      <c r="T1189" s="124"/>
      <c r="U1189" s="124"/>
      <c r="V1189" s="124"/>
      <c r="W1189" s="124"/>
      <c r="X1189" s="124"/>
    </row>
    <row r="1190" spans="1:24">
      <c r="A1190" s="124"/>
      <c r="B1190" s="124"/>
      <c r="C1190" s="124"/>
      <c r="D1190" s="124"/>
      <c r="E1190" s="124"/>
      <c r="F1190" s="125"/>
      <c r="G1190" s="125"/>
      <c r="H1190" s="125"/>
      <c r="I1190" s="125"/>
      <c r="J1190" s="125"/>
      <c r="K1190" s="125"/>
      <c r="L1190" s="125"/>
      <c r="M1190" s="125"/>
      <c r="N1190" s="125"/>
      <c r="O1190" s="125"/>
      <c r="P1190" s="125"/>
      <c r="Q1190" s="125"/>
      <c r="R1190" s="125"/>
      <c r="S1190" s="125"/>
      <c r="T1190" s="124"/>
      <c r="U1190" s="124"/>
      <c r="V1190" s="124"/>
      <c r="W1190" s="124"/>
      <c r="X1190" s="124"/>
    </row>
    <row r="1191" spans="1:24">
      <c r="A1191" s="124"/>
      <c r="B1191" s="124"/>
      <c r="C1191" s="124"/>
      <c r="D1191" s="124"/>
      <c r="E1191" s="124"/>
      <c r="F1191" s="125"/>
      <c r="G1191" s="125"/>
      <c r="H1191" s="125"/>
      <c r="I1191" s="125"/>
      <c r="J1191" s="125"/>
      <c r="K1191" s="125"/>
      <c r="L1191" s="125"/>
      <c r="M1191" s="125"/>
      <c r="N1191" s="125"/>
      <c r="O1191" s="125"/>
      <c r="P1191" s="125"/>
      <c r="Q1191" s="125"/>
      <c r="R1191" s="125"/>
      <c r="S1191" s="125"/>
      <c r="T1191" s="124"/>
      <c r="U1191" s="124"/>
      <c r="V1191" s="124"/>
      <c r="W1191" s="124"/>
      <c r="X1191" s="124"/>
    </row>
    <row r="1192" spans="1:24">
      <c r="A1192" s="124"/>
      <c r="B1192" s="124"/>
      <c r="C1192" s="124"/>
      <c r="D1192" s="124"/>
      <c r="E1192" s="124"/>
      <c r="F1192" s="125"/>
      <c r="G1192" s="125"/>
      <c r="H1192" s="125"/>
      <c r="I1192" s="125"/>
      <c r="J1192" s="125"/>
      <c r="K1192" s="125"/>
      <c r="L1192" s="125"/>
      <c r="M1192" s="125"/>
      <c r="N1192" s="125"/>
      <c r="O1192" s="125"/>
      <c r="P1192" s="125"/>
      <c r="Q1192" s="125"/>
      <c r="R1192" s="125"/>
      <c r="S1192" s="125"/>
      <c r="T1192" s="124"/>
      <c r="U1192" s="124"/>
      <c r="V1192" s="124"/>
      <c r="W1192" s="124"/>
      <c r="X1192" s="124"/>
    </row>
    <row r="1193" spans="1:24">
      <c r="A1193" s="124"/>
      <c r="B1193" s="124"/>
      <c r="C1193" s="124"/>
      <c r="D1193" s="124"/>
      <c r="E1193" s="124"/>
      <c r="F1193" s="125"/>
      <c r="G1193" s="125"/>
      <c r="H1193" s="125"/>
      <c r="I1193" s="125"/>
      <c r="J1193" s="125"/>
      <c r="K1193" s="125"/>
      <c r="L1193" s="125"/>
      <c r="M1193" s="125"/>
      <c r="N1193" s="125"/>
      <c r="O1193" s="125"/>
      <c r="P1193" s="125"/>
      <c r="Q1193" s="125"/>
      <c r="R1193" s="125"/>
      <c r="S1193" s="125"/>
      <c r="T1193" s="124"/>
      <c r="U1193" s="124"/>
      <c r="V1193" s="124"/>
      <c r="W1193" s="124"/>
      <c r="X1193" s="124"/>
    </row>
    <row r="1194" spans="1:24">
      <c r="A1194" s="124"/>
      <c r="B1194" s="124"/>
      <c r="C1194" s="124"/>
      <c r="D1194" s="124"/>
      <c r="E1194" s="124"/>
      <c r="F1194" s="125"/>
      <c r="G1194" s="125"/>
      <c r="H1194" s="125"/>
      <c r="I1194" s="125"/>
      <c r="J1194" s="125"/>
      <c r="K1194" s="125"/>
      <c r="L1194" s="125"/>
      <c r="M1194" s="125"/>
      <c r="N1194" s="125"/>
      <c r="O1194" s="125"/>
      <c r="P1194" s="125"/>
      <c r="Q1194" s="125"/>
      <c r="R1194" s="125"/>
      <c r="S1194" s="125"/>
      <c r="T1194" s="124"/>
      <c r="U1194" s="124"/>
      <c r="V1194" s="124"/>
      <c r="W1194" s="124"/>
      <c r="X1194" s="124"/>
    </row>
    <row r="1195" spans="1:24">
      <c r="A1195" s="124"/>
      <c r="B1195" s="124"/>
      <c r="C1195" s="124"/>
      <c r="D1195" s="124"/>
      <c r="E1195" s="124"/>
      <c r="F1195" s="125"/>
      <c r="G1195" s="125"/>
      <c r="H1195" s="125"/>
      <c r="I1195" s="125"/>
      <c r="J1195" s="125"/>
      <c r="K1195" s="125"/>
      <c r="L1195" s="125"/>
      <c r="M1195" s="125"/>
      <c r="N1195" s="125"/>
      <c r="O1195" s="125"/>
      <c r="P1195" s="125"/>
      <c r="Q1195" s="125"/>
      <c r="R1195" s="125"/>
      <c r="S1195" s="125"/>
      <c r="T1195" s="124"/>
      <c r="U1195" s="124"/>
      <c r="V1195" s="124"/>
      <c r="W1195" s="124"/>
      <c r="X1195" s="124"/>
    </row>
    <row r="1196" spans="1:24">
      <c r="A1196" s="124"/>
      <c r="B1196" s="124"/>
      <c r="C1196" s="124"/>
      <c r="D1196" s="124"/>
      <c r="E1196" s="124"/>
      <c r="F1196" s="125"/>
      <c r="G1196" s="125"/>
      <c r="H1196" s="125"/>
      <c r="I1196" s="125"/>
      <c r="J1196" s="125"/>
      <c r="K1196" s="125"/>
      <c r="L1196" s="125"/>
      <c r="M1196" s="125"/>
      <c r="N1196" s="125"/>
      <c r="O1196" s="125"/>
      <c r="P1196" s="125"/>
      <c r="Q1196" s="125"/>
      <c r="R1196" s="125"/>
      <c r="S1196" s="125"/>
      <c r="T1196" s="124"/>
      <c r="U1196" s="124"/>
      <c r="V1196" s="124"/>
      <c r="W1196" s="124"/>
      <c r="X1196" s="124"/>
    </row>
    <row r="1197" spans="1:24">
      <c r="A1197" s="124"/>
      <c r="B1197" s="124"/>
      <c r="C1197" s="124"/>
      <c r="D1197" s="124"/>
      <c r="E1197" s="124"/>
      <c r="F1197" s="125"/>
      <c r="G1197" s="125"/>
      <c r="H1197" s="125"/>
      <c r="I1197" s="125"/>
      <c r="J1197" s="125"/>
      <c r="K1197" s="125"/>
      <c r="L1197" s="125"/>
      <c r="M1197" s="125"/>
      <c r="N1197" s="125"/>
      <c r="O1197" s="125"/>
      <c r="P1197" s="125"/>
      <c r="Q1197" s="125"/>
      <c r="R1197" s="125"/>
      <c r="S1197" s="125"/>
      <c r="T1197" s="124"/>
      <c r="U1197" s="124"/>
      <c r="V1197" s="124"/>
      <c r="W1197" s="124"/>
      <c r="X1197" s="124"/>
    </row>
    <row r="1198" spans="1:24">
      <c r="A1198" s="124"/>
      <c r="B1198" s="124"/>
      <c r="C1198" s="124"/>
      <c r="D1198" s="124"/>
      <c r="E1198" s="124"/>
      <c r="F1198" s="125"/>
      <c r="G1198" s="125"/>
      <c r="H1198" s="125"/>
      <c r="I1198" s="125"/>
      <c r="J1198" s="125"/>
      <c r="K1198" s="125"/>
      <c r="L1198" s="125"/>
      <c r="M1198" s="125"/>
      <c r="N1198" s="125"/>
      <c r="O1198" s="125"/>
      <c r="P1198" s="125"/>
      <c r="Q1198" s="125"/>
      <c r="R1198" s="125"/>
      <c r="S1198" s="125"/>
      <c r="T1198" s="124"/>
      <c r="U1198" s="124"/>
      <c r="V1198" s="124"/>
      <c r="W1198" s="124"/>
      <c r="X1198" s="124"/>
    </row>
    <row r="1199" spans="1:24">
      <c r="A1199" s="124"/>
      <c r="B1199" s="124"/>
      <c r="C1199" s="124"/>
      <c r="D1199" s="124"/>
      <c r="E1199" s="124"/>
      <c r="F1199" s="125"/>
      <c r="G1199" s="125"/>
      <c r="H1199" s="125"/>
      <c r="I1199" s="125"/>
      <c r="J1199" s="125"/>
      <c r="K1199" s="125"/>
      <c r="L1199" s="125"/>
      <c r="M1199" s="125"/>
      <c r="N1199" s="125"/>
      <c r="O1199" s="125"/>
      <c r="P1199" s="125"/>
      <c r="Q1199" s="125"/>
      <c r="R1199" s="125"/>
      <c r="S1199" s="125"/>
      <c r="T1199" s="124"/>
      <c r="U1199" s="124"/>
      <c r="V1199" s="124"/>
      <c r="W1199" s="124"/>
      <c r="X1199" s="124"/>
    </row>
    <row r="1200" spans="1:24">
      <c r="A1200" s="124"/>
      <c r="B1200" s="124"/>
      <c r="C1200" s="124"/>
      <c r="D1200" s="124"/>
      <c r="E1200" s="124"/>
      <c r="F1200" s="125"/>
      <c r="G1200" s="125"/>
      <c r="H1200" s="125"/>
      <c r="I1200" s="125"/>
      <c r="J1200" s="125"/>
      <c r="K1200" s="125"/>
      <c r="L1200" s="125"/>
      <c r="M1200" s="125"/>
      <c r="N1200" s="125"/>
      <c r="O1200" s="125"/>
      <c r="P1200" s="125"/>
      <c r="Q1200" s="125"/>
      <c r="R1200" s="125"/>
      <c r="S1200" s="125"/>
      <c r="T1200" s="124"/>
      <c r="U1200" s="124"/>
      <c r="V1200" s="124"/>
      <c r="W1200" s="124"/>
      <c r="X1200" s="124"/>
    </row>
    <row r="1201" spans="1:24">
      <c r="A1201" s="124"/>
      <c r="B1201" s="124"/>
      <c r="C1201" s="124"/>
      <c r="D1201" s="124"/>
      <c r="E1201" s="124"/>
      <c r="F1201" s="125"/>
      <c r="G1201" s="125"/>
      <c r="H1201" s="125"/>
      <c r="I1201" s="125"/>
      <c r="J1201" s="125"/>
      <c r="K1201" s="125"/>
      <c r="L1201" s="125"/>
      <c r="M1201" s="125"/>
      <c r="N1201" s="125"/>
      <c r="O1201" s="125"/>
      <c r="P1201" s="125"/>
      <c r="Q1201" s="125"/>
      <c r="R1201" s="125"/>
      <c r="S1201" s="125"/>
      <c r="T1201" s="124"/>
      <c r="U1201" s="124"/>
      <c r="V1201" s="124"/>
      <c r="W1201" s="124"/>
      <c r="X1201" s="124"/>
    </row>
    <row r="1202" spans="1:24">
      <c r="A1202" s="124"/>
      <c r="B1202" s="124"/>
      <c r="C1202" s="124"/>
      <c r="D1202" s="124"/>
      <c r="E1202" s="124"/>
      <c r="F1202" s="125"/>
      <c r="G1202" s="125"/>
      <c r="H1202" s="125"/>
      <c r="I1202" s="125"/>
      <c r="J1202" s="125"/>
      <c r="K1202" s="125"/>
      <c r="L1202" s="125"/>
      <c r="M1202" s="125"/>
      <c r="N1202" s="125"/>
      <c r="O1202" s="125"/>
      <c r="P1202" s="125"/>
      <c r="Q1202" s="125"/>
      <c r="R1202" s="125"/>
      <c r="S1202" s="125"/>
      <c r="T1202" s="124"/>
      <c r="U1202" s="124"/>
      <c r="V1202" s="124"/>
      <c r="W1202" s="124"/>
      <c r="X1202" s="124"/>
    </row>
    <row r="1203" spans="1:24">
      <c r="A1203" s="124"/>
      <c r="B1203" s="124"/>
      <c r="C1203" s="124"/>
      <c r="D1203" s="124"/>
      <c r="E1203" s="124"/>
      <c r="F1203" s="125"/>
      <c r="G1203" s="125"/>
      <c r="H1203" s="125"/>
      <c r="I1203" s="125"/>
      <c r="J1203" s="125"/>
      <c r="K1203" s="125"/>
      <c r="L1203" s="125"/>
      <c r="M1203" s="125"/>
      <c r="N1203" s="125"/>
      <c r="O1203" s="125"/>
      <c r="P1203" s="125"/>
      <c r="Q1203" s="125"/>
      <c r="R1203" s="125"/>
      <c r="S1203" s="125"/>
      <c r="T1203" s="124"/>
      <c r="U1203" s="124"/>
      <c r="V1203" s="124"/>
      <c r="W1203" s="124"/>
      <c r="X1203" s="124"/>
    </row>
    <row r="1204" spans="1:24">
      <c r="A1204" s="124"/>
      <c r="B1204" s="124"/>
      <c r="C1204" s="124"/>
      <c r="D1204" s="124"/>
      <c r="E1204" s="124"/>
      <c r="F1204" s="125"/>
      <c r="G1204" s="125"/>
      <c r="H1204" s="125"/>
      <c r="I1204" s="125"/>
      <c r="J1204" s="125"/>
      <c r="K1204" s="125"/>
      <c r="L1204" s="125"/>
      <c r="M1204" s="125"/>
      <c r="N1204" s="125"/>
      <c r="O1204" s="125"/>
      <c r="P1204" s="125"/>
      <c r="Q1204" s="125"/>
      <c r="R1204" s="125"/>
      <c r="S1204" s="125"/>
      <c r="T1204" s="124"/>
      <c r="U1204" s="124"/>
      <c r="V1204" s="124"/>
      <c r="W1204" s="124"/>
      <c r="X1204" s="124"/>
    </row>
    <row r="1205" spans="1:24">
      <c r="A1205" s="124"/>
      <c r="B1205" s="124"/>
      <c r="C1205" s="124"/>
      <c r="D1205" s="124"/>
      <c r="E1205" s="124"/>
      <c r="F1205" s="125"/>
      <c r="G1205" s="125"/>
      <c r="H1205" s="125"/>
      <c r="I1205" s="125"/>
      <c r="J1205" s="125"/>
      <c r="K1205" s="125"/>
      <c r="L1205" s="125"/>
      <c r="M1205" s="125"/>
      <c r="N1205" s="125"/>
      <c r="O1205" s="125"/>
      <c r="P1205" s="125"/>
      <c r="Q1205" s="125"/>
      <c r="R1205" s="125"/>
      <c r="S1205" s="125"/>
      <c r="T1205" s="124"/>
      <c r="U1205" s="124"/>
      <c r="V1205" s="124"/>
      <c r="W1205" s="124"/>
      <c r="X1205" s="124"/>
    </row>
    <row r="1206" spans="1:24">
      <c r="A1206" s="124"/>
      <c r="B1206" s="124"/>
      <c r="C1206" s="124"/>
      <c r="D1206" s="124"/>
      <c r="E1206" s="124"/>
      <c r="F1206" s="125"/>
      <c r="G1206" s="125"/>
      <c r="H1206" s="125"/>
      <c r="I1206" s="125"/>
      <c r="J1206" s="125"/>
      <c r="K1206" s="125"/>
      <c r="L1206" s="125"/>
      <c r="M1206" s="125"/>
      <c r="N1206" s="125"/>
      <c r="O1206" s="125"/>
      <c r="P1206" s="125"/>
      <c r="Q1206" s="125"/>
      <c r="R1206" s="125"/>
      <c r="S1206" s="125"/>
      <c r="T1206" s="124"/>
      <c r="U1206" s="124"/>
      <c r="V1206" s="124"/>
      <c r="W1206" s="124"/>
      <c r="X1206" s="124"/>
    </row>
    <row r="1207" spans="1:24">
      <c r="A1207" s="124"/>
      <c r="B1207" s="124"/>
      <c r="C1207" s="124"/>
      <c r="D1207" s="124"/>
      <c r="E1207" s="124"/>
      <c r="F1207" s="125"/>
      <c r="G1207" s="125"/>
      <c r="H1207" s="125"/>
      <c r="I1207" s="125"/>
      <c r="J1207" s="125"/>
      <c r="K1207" s="125"/>
      <c r="L1207" s="125"/>
      <c r="M1207" s="125"/>
      <c r="N1207" s="125"/>
      <c r="O1207" s="125"/>
      <c r="P1207" s="125"/>
      <c r="Q1207" s="125"/>
      <c r="R1207" s="125"/>
      <c r="S1207" s="125"/>
      <c r="T1207" s="124"/>
      <c r="U1207" s="124"/>
      <c r="V1207" s="124"/>
      <c r="W1207" s="124"/>
      <c r="X1207" s="124"/>
    </row>
    <row r="1208" spans="1:24">
      <c r="A1208" s="124"/>
      <c r="B1208" s="124"/>
      <c r="C1208" s="124"/>
      <c r="D1208" s="124"/>
      <c r="E1208" s="124"/>
      <c r="F1208" s="125"/>
      <c r="G1208" s="125"/>
      <c r="H1208" s="125"/>
      <c r="I1208" s="125"/>
      <c r="J1208" s="125"/>
      <c r="K1208" s="125"/>
      <c r="L1208" s="125"/>
      <c r="M1208" s="125"/>
      <c r="N1208" s="125"/>
      <c r="O1208" s="125"/>
      <c r="P1208" s="125"/>
      <c r="Q1208" s="125"/>
      <c r="R1208" s="125"/>
      <c r="S1208" s="125"/>
      <c r="T1208" s="124"/>
      <c r="U1208" s="124"/>
      <c r="V1208" s="124"/>
      <c r="W1208" s="124"/>
      <c r="X1208" s="124"/>
    </row>
    <row r="1209" spans="1:24">
      <c r="A1209" s="124"/>
      <c r="B1209" s="124"/>
      <c r="C1209" s="124"/>
      <c r="D1209" s="124"/>
      <c r="E1209" s="124"/>
      <c r="F1209" s="125"/>
      <c r="G1209" s="125"/>
      <c r="H1209" s="125"/>
      <c r="I1209" s="125"/>
      <c r="J1209" s="125"/>
      <c r="K1209" s="125"/>
      <c r="L1209" s="125"/>
      <c r="M1209" s="125"/>
      <c r="N1209" s="125"/>
      <c r="O1209" s="125"/>
      <c r="P1209" s="125"/>
      <c r="Q1209" s="125"/>
      <c r="R1209" s="125"/>
      <c r="S1209" s="125"/>
      <c r="T1209" s="124"/>
      <c r="U1209" s="124"/>
      <c r="V1209" s="124"/>
      <c r="W1209" s="124"/>
      <c r="X1209" s="124"/>
    </row>
    <row r="1210" spans="1:24">
      <c r="A1210" s="124"/>
      <c r="B1210" s="124"/>
      <c r="C1210" s="124"/>
      <c r="D1210" s="124"/>
      <c r="E1210" s="124"/>
      <c r="F1210" s="125"/>
      <c r="G1210" s="125"/>
      <c r="H1210" s="125"/>
      <c r="I1210" s="125"/>
      <c r="J1210" s="125"/>
      <c r="K1210" s="125"/>
      <c r="L1210" s="125"/>
      <c r="M1210" s="125"/>
      <c r="N1210" s="125"/>
      <c r="O1210" s="125"/>
      <c r="P1210" s="125"/>
      <c r="Q1210" s="125"/>
      <c r="R1210" s="125"/>
      <c r="S1210" s="125"/>
      <c r="T1210" s="124"/>
      <c r="U1210" s="124"/>
      <c r="V1210" s="124"/>
      <c r="W1210" s="124"/>
      <c r="X1210" s="124"/>
    </row>
    <row r="1211" spans="1:24">
      <c r="A1211" s="124"/>
      <c r="B1211" s="124"/>
      <c r="C1211" s="124"/>
      <c r="D1211" s="124"/>
      <c r="E1211" s="124"/>
      <c r="F1211" s="125"/>
      <c r="G1211" s="125"/>
      <c r="H1211" s="125"/>
      <c r="I1211" s="125"/>
      <c r="J1211" s="125"/>
      <c r="K1211" s="125"/>
      <c r="L1211" s="125"/>
      <c r="M1211" s="125"/>
      <c r="N1211" s="125"/>
      <c r="O1211" s="125"/>
      <c r="P1211" s="125"/>
      <c r="Q1211" s="125"/>
      <c r="R1211" s="125"/>
      <c r="S1211" s="125"/>
      <c r="T1211" s="124"/>
      <c r="U1211" s="124"/>
      <c r="V1211" s="124"/>
      <c r="W1211" s="124"/>
      <c r="X1211" s="124"/>
    </row>
    <row r="1212" spans="1:24">
      <c r="A1212" s="124"/>
      <c r="B1212" s="124"/>
      <c r="C1212" s="124"/>
      <c r="D1212" s="124"/>
      <c r="E1212" s="124"/>
      <c r="F1212" s="125"/>
      <c r="G1212" s="125"/>
      <c r="H1212" s="125"/>
      <c r="I1212" s="125"/>
      <c r="J1212" s="125"/>
      <c r="K1212" s="125"/>
      <c r="L1212" s="125"/>
      <c r="M1212" s="125"/>
      <c r="N1212" s="125"/>
      <c r="O1212" s="125"/>
      <c r="P1212" s="125"/>
      <c r="Q1212" s="125"/>
      <c r="R1212" s="125"/>
      <c r="S1212" s="125"/>
      <c r="T1212" s="124"/>
      <c r="U1212" s="124"/>
      <c r="V1212" s="124"/>
      <c r="W1212" s="124"/>
      <c r="X1212" s="124"/>
    </row>
    <row r="1213" spans="1:24">
      <c r="A1213" s="124"/>
      <c r="B1213" s="124"/>
      <c r="C1213" s="124"/>
      <c r="D1213" s="124"/>
      <c r="E1213" s="124"/>
      <c r="F1213" s="125"/>
      <c r="G1213" s="125"/>
      <c r="H1213" s="125"/>
      <c r="I1213" s="125"/>
      <c r="J1213" s="125"/>
      <c r="K1213" s="125"/>
      <c r="L1213" s="125"/>
      <c r="M1213" s="125"/>
      <c r="N1213" s="125"/>
      <c r="O1213" s="125"/>
      <c r="P1213" s="125"/>
      <c r="Q1213" s="125"/>
      <c r="R1213" s="125"/>
      <c r="S1213" s="125"/>
      <c r="T1213" s="124"/>
      <c r="U1213" s="124"/>
      <c r="V1213" s="124"/>
      <c r="W1213" s="124"/>
      <c r="X1213" s="124"/>
    </row>
    <row r="1214" spans="1:24">
      <c r="A1214" s="124"/>
      <c r="B1214" s="124"/>
      <c r="C1214" s="124"/>
      <c r="D1214" s="124"/>
      <c r="E1214" s="124"/>
      <c r="F1214" s="125"/>
      <c r="G1214" s="125"/>
      <c r="H1214" s="125"/>
      <c r="I1214" s="125"/>
      <c r="J1214" s="125"/>
      <c r="K1214" s="125"/>
      <c r="L1214" s="125"/>
      <c r="M1214" s="125"/>
      <c r="N1214" s="125"/>
      <c r="O1214" s="125"/>
      <c r="P1214" s="125"/>
      <c r="Q1214" s="125"/>
      <c r="R1214" s="125"/>
      <c r="S1214" s="125"/>
      <c r="T1214" s="124"/>
      <c r="U1214" s="124"/>
      <c r="V1214" s="124"/>
      <c r="W1214" s="124"/>
      <c r="X1214" s="124"/>
    </row>
    <row r="1215" spans="1:24">
      <c r="A1215" s="124"/>
      <c r="B1215" s="124"/>
      <c r="C1215" s="124"/>
      <c r="D1215" s="124"/>
      <c r="E1215" s="124"/>
      <c r="F1215" s="125"/>
      <c r="G1215" s="125"/>
      <c r="H1215" s="125"/>
      <c r="I1215" s="125"/>
      <c r="J1215" s="125"/>
      <c r="K1215" s="125"/>
      <c r="L1215" s="125"/>
      <c r="M1215" s="125"/>
      <c r="N1215" s="125"/>
      <c r="O1215" s="125"/>
      <c r="P1215" s="125"/>
      <c r="Q1215" s="125"/>
      <c r="R1215" s="125"/>
      <c r="S1215" s="125"/>
      <c r="T1215" s="124"/>
      <c r="U1215" s="124"/>
      <c r="V1215" s="124"/>
      <c r="W1215" s="124"/>
      <c r="X1215" s="124"/>
    </row>
    <row r="1216" spans="1:24">
      <c r="A1216" s="124"/>
      <c r="B1216" s="124"/>
      <c r="C1216" s="124"/>
      <c r="D1216" s="124"/>
      <c r="E1216" s="124"/>
      <c r="F1216" s="125"/>
      <c r="G1216" s="125"/>
      <c r="H1216" s="125"/>
      <c r="I1216" s="125"/>
      <c r="J1216" s="125"/>
      <c r="K1216" s="125"/>
      <c r="L1216" s="125"/>
      <c r="M1216" s="125"/>
      <c r="N1216" s="125"/>
      <c r="O1216" s="125"/>
      <c r="P1216" s="125"/>
      <c r="Q1216" s="125"/>
      <c r="R1216" s="125"/>
      <c r="S1216" s="125"/>
      <c r="T1216" s="124"/>
      <c r="U1216" s="124"/>
      <c r="V1216" s="124"/>
      <c r="W1216" s="124"/>
      <c r="X1216" s="124"/>
    </row>
    <row r="1217" spans="1:24">
      <c r="A1217" s="124"/>
      <c r="B1217" s="124"/>
      <c r="C1217" s="124"/>
      <c r="D1217" s="124"/>
      <c r="E1217" s="124"/>
      <c r="F1217" s="125"/>
      <c r="G1217" s="125"/>
      <c r="H1217" s="125"/>
      <c r="I1217" s="125"/>
      <c r="J1217" s="125"/>
      <c r="K1217" s="125"/>
      <c r="L1217" s="125"/>
      <c r="M1217" s="125"/>
      <c r="N1217" s="125"/>
      <c r="O1217" s="125"/>
      <c r="P1217" s="125"/>
      <c r="Q1217" s="125"/>
      <c r="R1217" s="125"/>
      <c r="S1217" s="125"/>
      <c r="T1217" s="124"/>
      <c r="U1217" s="124"/>
      <c r="V1217" s="124"/>
      <c r="W1217" s="124"/>
      <c r="X1217" s="124"/>
    </row>
    <row r="1218" spans="1:24">
      <c r="A1218" s="124"/>
      <c r="B1218" s="124"/>
      <c r="C1218" s="124"/>
      <c r="D1218" s="124"/>
      <c r="E1218" s="124"/>
      <c r="F1218" s="125"/>
      <c r="G1218" s="125"/>
      <c r="H1218" s="125"/>
      <c r="I1218" s="125"/>
      <c r="J1218" s="125"/>
      <c r="K1218" s="125"/>
      <c r="L1218" s="125"/>
      <c r="M1218" s="125"/>
      <c r="N1218" s="125"/>
      <c r="O1218" s="125"/>
      <c r="P1218" s="125"/>
      <c r="Q1218" s="125"/>
      <c r="R1218" s="125"/>
      <c r="S1218" s="125"/>
      <c r="T1218" s="124"/>
      <c r="U1218" s="124"/>
      <c r="V1218" s="124"/>
      <c r="W1218" s="124"/>
      <c r="X1218" s="124"/>
    </row>
    <row r="1219" spans="1:24">
      <c r="A1219" s="124"/>
      <c r="B1219" s="124"/>
      <c r="C1219" s="124"/>
      <c r="D1219" s="124"/>
      <c r="E1219" s="124"/>
      <c r="F1219" s="125"/>
      <c r="G1219" s="125"/>
      <c r="H1219" s="125"/>
      <c r="I1219" s="125"/>
      <c r="J1219" s="125"/>
      <c r="K1219" s="125"/>
      <c r="L1219" s="125"/>
      <c r="M1219" s="125"/>
      <c r="N1219" s="125"/>
      <c r="O1219" s="125"/>
      <c r="P1219" s="125"/>
      <c r="Q1219" s="125"/>
      <c r="R1219" s="125"/>
      <c r="S1219" s="125"/>
      <c r="T1219" s="124"/>
      <c r="U1219" s="124"/>
      <c r="V1219" s="124"/>
      <c r="W1219" s="124"/>
      <c r="X1219" s="124"/>
    </row>
    <row r="1220" spans="1:24">
      <c r="A1220" s="124"/>
      <c r="B1220" s="124"/>
      <c r="C1220" s="124"/>
      <c r="D1220" s="124"/>
      <c r="E1220" s="124"/>
      <c r="F1220" s="125"/>
      <c r="G1220" s="125"/>
      <c r="H1220" s="125"/>
      <c r="I1220" s="125"/>
      <c r="J1220" s="125"/>
      <c r="K1220" s="125"/>
      <c r="L1220" s="125"/>
      <c r="M1220" s="125"/>
      <c r="N1220" s="125"/>
      <c r="O1220" s="125"/>
      <c r="P1220" s="125"/>
      <c r="Q1220" s="125"/>
      <c r="R1220" s="125"/>
      <c r="S1220" s="125"/>
      <c r="T1220" s="124"/>
      <c r="U1220" s="124"/>
      <c r="V1220" s="124"/>
      <c r="W1220" s="124"/>
      <c r="X1220" s="124"/>
    </row>
    <row r="1221" spans="1:24">
      <c r="A1221" s="124"/>
      <c r="B1221" s="124"/>
      <c r="C1221" s="124"/>
      <c r="D1221" s="124"/>
      <c r="E1221" s="124"/>
      <c r="F1221" s="125"/>
      <c r="G1221" s="125"/>
      <c r="H1221" s="125"/>
      <c r="I1221" s="125"/>
      <c r="J1221" s="125"/>
      <c r="K1221" s="125"/>
      <c r="L1221" s="125"/>
      <c r="M1221" s="125"/>
      <c r="N1221" s="125"/>
      <c r="O1221" s="125"/>
      <c r="P1221" s="125"/>
      <c r="Q1221" s="125"/>
      <c r="R1221" s="125"/>
      <c r="S1221" s="125"/>
      <c r="T1221" s="124"/>
      <c r="U1221" s="124"/>
      <c r="V1221" s="124"/>
      <c r="W1221" s="124"/>
      <c r="X1221" s="124"/>
    </row>
    <row r="1222" spans="1:24">
      <c r="A1222" s="124"/>
      <c r="B1222" s="124"/>
      <c r="C1222" s="124"/>
      <c r="D1222" s="124"/>
      <c r="E1222" s="124"/>
      <c r="F1222" s="125"/>
      <c r="G1222" s="125"/>
      <c r="H1222" s="125"/>
      <c r="I1222" s="125"/>
      <c r="J1222" s="125"/>
      <c r="K1222" s="125"/>
      <c r="L1222" s="125"/>
      <c r="M1222" s="125"/>
      <c r="N1222" s="125"/>
      <c r="O1222" s="125"/>
      <c r="P1222" s="125"/>
      <c r="Q1222" s="125"/>
      <c r="R1222" s="125"/>
      <c r="S1222" s="125"/>
      <c r="T1222" s="124"/>
      <c r="U1222" s="124"/>
      <c r="V1222" s="124"/>
      <c r="W1222" s="124"/>
      <c r="X1222" s="124"/>
    </row>
    <row r="1223" spans="1:24">
      <c r="A1223" s="124"/>
      <c r="B1223" s="124"/>
      <c r="C1223" s="124"/>
      <c r="D1223" s="124"/>
      <c r="E1223" s="124"/>
      <c r="F1223" s="125"/>
      <c r="G1223" s="125"/>
      <c r="H1223" s="125"/>
      <c r="I1223" s="125"/>
      <c r="J1223" s="125"/>
      <c r="K1223" s="125"/>
      <c r="L1223" s="125"/>
      <c r="M1223" s="125"/>
      <c r="N1223" s="125"/>
      <c r="O1223" s="125"/>
      <c r="P1223" s="125"/>
      <c r="Q1223" s="125"/>
      <c r="R1223" s="125"/>
      <c r="S1223" s="125"/>
      <c r="T1223" s="124"/>
      <c r="U1223" s="124"/>
      <c r="V1223" s="124"/>
      <c r="W1223" s="124"/>
      <c r="X1223" s="124"/>
    </row>
    <row r="1224" spans="1:24">
      <c r="A1224" s="124"/>
      <c r="B1224" s="124"/>
      <c r="C1224" s="124"/>
      <c r="D1224" s="124"/>
      <c r="E1224" s="124"/>
      <c r="F1224" s="125"/>
      <c r="G1224" s="125"/>
      <c r="H1224" s="125"/>
      <c r="I1224" s="125"/>
      <c r="J1224" s="125"/>
      <c r="K1224" s="125"/>
      <c r="L1224" s="125"/>
      <c r="M1224" s="125"/>
      <c r="N1224" s="125"/>
      <c r="O1224" s="125"/>
      <c r="P1224" s="125"/>
      <c r="Q1224" s="125"/>
      <c r="R1224" s="125"/>
      <c r="S1224" s="125"/>
      <c r="T1224" s="124"/>
      <c r="U1224" s="124"/>
      <c r="V1224" s="124"/>
      <c r="W1224" s="124"/>
      <c r="X1224" s="124"/>
    </row>
    <row r="1225" spans="1:24">
      <c r="A1225" s="124"/>
      <c r="B1225" s="124"/>
      <c r="C1225" s="124"/>
      <c r="D1225" s="124"/>
      <c r="E1225" s="124"/>
      <c r="F1225" s="125"/>
      <c r="G1225" s="125"/>
      <c r="H1225" s="125"/>
      <c r="I1225" s="125"/>
      <c r="J1225" s="125"/>
      <c r="K1225" s="125"/>
      <c r="L1225" s="125"/>
      <c r="M1225" s="125"/>
      <c r="N1225" s="125"/>
      <c r="O1225" s="125"/>
      <c r="P1225" s="125"/>
      <c r="Q1225" s="125"/>
      <c r="R1225" s="125"/>
      <c r="S1225" s="125"/>
      <c r="T1225" s="124"/>
      <c r="U1225" s="124"/>
      <c r="V1225" s="124"/>
      <c r="W1225" s="124"/>
      <c r="X1225" s="124"/>
    </row>
    <row r="1226" spans="1:24">
      <c r="A1226" s="124"/>
      <c r="B1226" s="124"/>
      <c r="C1226" s="124"/>
      <c r="D1226" s="124"/>
      <c r="E1226" s="124"/>
      <c r="F1226" s="125"/>
      <c r="G1226" s="125"/>
      <c r="H1226" s="125"/>
      <c r="I1226" s="125"/>
      <c r="J1226" s="125"/>
      <c r="K1226" s="125"/>
      <c r="L1226" s="125"/>
      <c r="M1226" s="125"/>
      <c r="N1226" s="125"/>
      <c r="O1226" s="125"/>
      <c r="P1226" s="125"/>
      <c r="Q1226" s="125"/>
      <c r="R1226" s="125"/>
      <c r="S1226" s="125"/>
      <c r="T1226" s="124"/>
      <c r="U1226" s="124"/>
      <c r="V1226" s="124"/>
      <c r="W1226" s="124"/>
      <c r="X1226" s="124"/>
    </row>
    <row r="1227" spans="1:24">
      <c r="A1227" s="124"/>
      <c r="B1227" s="124"/>
      <c r="C1227" s="124"/>
      <c r="D1227" s="124"/>
      <c r="E1227" s="124"/>
      <c r="F1227" s="125"/>
      <c r="G1227" s="125"/>
      <c r="H1227" s="125"/>
      <c r="I1227" s="125"/>
      <c r="J1227" s="125"/>
      <c r="K1227" s="125"/>
      <c r="L1227" s="125"/>
      <c r="M1227" s="125"/>
      <c r="N1227" s="125"/>
      <c r="O1227" s="125"/>
      <c r="P1227" s="125"/>
      <c r="Q1227" s="125"/>
      <c r="R1227" s="125"/>
      <c r="S1227" s="125"/>
      <c r="T1227" s="124"/>
      <c r="U1227" s="124"/>
      <c r="V1227" s="124"/>
      <c r="W1227" s="124"/>
      <c r="X1227" s="124"/>
    </row>
    <row r="1228" spans="1:24">
      <c r="A1228" s="124"/>
      <c r="B1228" s="124"/>
      <c r="C1228" s="124"/>
      <c r="D1228" s="124"/>
      <c r="E1228" s="124"/>
      <c r="F1228" s="125"/>
      <c r="G1228" s="125"/>
      <c r="H1228" s="125"/>
      <c r="I1228" s="125"/>
      <c r="J1228" s="125"/>
      <c r="K1228" s="125"/>
      <c r="L1228" s="125"/>
      <c r="M1228" s="125"/>
      <c r="N1228" s="125"/>
      <c r="O1228" s="125"/>
      <c r="P1228" s="125"/>
      <c r="Q1228" s="125"/>
      <c r="R1228" s="125"/>
      <c r="S1228" s="125"/>
      <c r="T1228" s="124"/>
      <c r="U1228" s="124"/>
      <c r="V1228" s="124"/>
      <c r="W1228" s="124"/>
      <c r="X1228" s="124"/>
    </row>
    <row r="1229" spans="1:24">
      <c r="A1229" s="124"/>
      <c r="B1229" s="124"/>
      <c r="C1229" s="124"/>
      <c r="D1229" s="124"/>
      <c r="E1229" s="124"/>
      <c r="F1229" s="125"/>
      <c r="G1229" s="125"/>
      <c r="H1229" s="125"/>
      <c r="I1229" s="125"/>
      <c r="J1229" s="125"/>
      <c r="K1229" s="125"/>
      <c r="L1229" s="125"/>
      <c r="M1229" s="125"/>
      <c r="N1229" s="125"/>
      <c r="O1229" s="125"/>
      <c r="P1229" s="125"/>
      <c r="Q1229" s="125"/>
      <c r="R1229" s="125"/>
      <c r="S1229" s="125"/>
      <c r="T1229" s="124"/>
      <c r="U1229" s="124"/>
      <c r="V1229" s="124"/>
      <c r="W1229" s="124"/>
      <c r="X1229" s="124"/>
    </row>
    <row r="1230" spans="1:24">
      <c r="A1230" s="124"/>
      <c r="B1230" s="124"/>
      <c r="C1230" s="124"/>
      <c r="D1230" s="124"/>
      <c r="E1230" s="124"/>
      <c r="F1230" s="125"/>
      <c r="G1230" s="125"/>
      <c r="H1230" s="125"/>
      <c r="I1230" s="125"/>
      <c r="J1230" s="125"/>
      <c r="K1230" s="125"/>
      <c r="L1230" s="125"/>
      <c r="M1230" s="125"/>
      <c r="N1230" s="125"/>
      <c r="O1230" s="125"/>
      <c r="P1230" s="125"/>
      <c r="Q1230" s="125"/>
      <c r="R1230" s="125"/>
      <c r="S1230" s="125"/>
      <c r="T1230" s="124"/>
      <c r="U1230" s="124"/>
      <c r="V1230" s="124"/>
      <c r="W1230" s="124"/>
      <c r="X1230" s="124"/>
    </row>
    <row r="1231" spans="1:24">
      <c r="A1231" s="124"/>
      <c r="B1231" s="124"/>
      <c r="C1231" s="124"/>
      <c r="D1231" s="124"/>
      <c r="E1231" s="124"/>
      <c r="F1231" s="125"/>
      <c r="G1231" s="125"/>
      <c r="H1231" s="125"/>
      <c r="I1231" s="125"/>
      <c r="J1231" s="125"/>
      <c r="K1231" s="125"/>
      <c r="L1231" s="125"/>
      <c r="M1231" s="125"/>
      <c r="N1231" s="125"/>
      <c r="O1231" s="125"/>
      <c r="P1231" s="125"/>
      <c r="Q1231" s="125"/>
      <c r="R1231" s="125"/>
      <c r="S1231" s="125"/>
      <c r="T1231" s="124"/>
      <c r="U1231" s="124"/>
      <c r="V1231" s="124"/>
      <c r="W1231" s="124"/>
      <c r="X1231" s="124"/>
    </row>
    <row r="1232" spans="1:24">
      <c r="A1232" s="124"/>
      <c r="B1232" s="124"/>
      <c r="C1232" s="124"/>
      <c r="D1232" s="124"/>
      <c r="E1232" s="124"/>
      <c r="F1232" s="125"/>
      <c r="G1232" s="125"/>
      <c r="H1232" s="125"/>
      <c r="I1232" s="125"/>
      <c r="J1232" s="125"/>
      <c r="K1232" s="125"/>
      <c r="L1232" s="125"/>
      <c r="M1232" s="125"/>
      <c r="N1232" s="125"/>
      <c r="O1232" s="125"/>
      <c r="P1232" s="125"/>
      <c r="Q1232" s="125"/>
      <c r="R1232" s="125"/>
      <c r="S1232" s="125"/>
      <c r="T1232" s="124"/>
      <c r="U1232" s="124"/>
      <c r="V1232" s="124"/>
      <c r="W1232" s="124"/>
      <c r="X1232" s="124"/>
    </row>
    <row r="1233" spans="1:24">
      <c r="A1233" s="124"/>
      <c r="B1233" s="124"/>
      <c r="C1233" s="124"/>
      <c r="D1233" s="124"/>
      <c r="E1233" s="124"/>
      <c r="F1233" s="125"/>
      <c r="G1233" s="125"/>
      <c r="H1233" s="125"/>
      <c r="I1233" s="125"/>
      <c r="J1233" s="125"/>
      <c r="K1233" s="125"/>
      <c r="L1233" s="125"/>
      <c r="M1233" s="125"/>
      <c r="N1233" s="125"/>
      <c r="O1233" s="125"/>
      <c r="P1233" s="125"/>
      <c r="Q1233" s="125"/>
      <c r="R1233" s="125"/>
      <c r="S1233" s="125"/>
      <c r="T1233" s="124"/>
      <c r="U1233" s="124"/>
      <c r="V1233" s="124"/>
      <c r="W1233" s="124"/>
      <c r="X1233" s="124"/>
    </row>
    <row r="1234" spans="1:24">
      <c r="A1234" s="124"/>
      <c r="B1234" s="124"/>
      <c r="C1234" s="124"/>
      <c r="D1234" s="124"/>
      <c r="E1234" s="124"/>
      <c r="F1234" s="125"/>
      <c r="G1234" s="125"/>
      <c r="H1234" s="125"/>
      <c r="I1234" s="125"/>
      <c r="J1234" s="125"/>
      <c r="K1234" s="125"/>
      <c r="L1234" s="125"/>
      <c r="M1234" s="125"/>
      <c r="N1234" s="125"/>
      <c r="O1234" s="125"/>
      <c r="P1234" s="125"/>
      <c r="Q1234" s="125"/>
      <c r="R1234" s="125"/>
      <c r="S1234" s="125"/>
      <c r="T1234" s="124"/>
      <c r="U1234" s="124"/>
      <c r="V1234" s="124"/>
      <c r="W1234" s="124"/>
      <c r="X1234" s="124"/>
    </row>
    <row r="1235" spans="1:24">
      <c r="A1235" s="124"/>
      <c r="B1235" s="124"/>
      <c r="C1235" s="124"/>
      <c r="D1235" s="124"/>
      <c r="E1235" s="124"/>
      <c r="F1235" s="125"/>
      <c r="G1235" s="125"/>
      <c r="H1235" s="125"/>
      <c r="I1235" s="125"/>
      <c r="J1235" s="125"/>
      <c r="K1235" s="125"/>
      <c r="L1235" s="125"/>
      <c r="M1235" s="125"/>
      <c r="N1235" s="125"/>
      <c r="O1235" s="125"/>
      <c r="P1235" s="125"/>
      <c r="Q1235" s="125"/>
      <c r="R1235" s="125"/>
      <c r="S1235" s="125"/>
      <c r="T1235" s="124"/>
      <c r="U1235" s="124"/>
      <c r="V1235" s="124"/>
      <c r="W1235" s="124"/>
      <c r="X1235" s="124"/>
    </row>
    <row r="1236" spans="1:24">
      <c r="A1236" s="124"/>
      <c r="B1236" s="124"/>
      <c r="C1236" s="124"/>
      <c r="D1236" s="124"/>
      <c r="E1236" s="124"/>
      <c r="F1236" s="125"/>
      <c r="G1236" s="125"/>
      <c r="H1236" s="125"/>
      <c r="I1236" s="125"/>
      <c r="J1236" s="125"/>
      <c r="K1236" s="125"/>
      <c r="L1236" s="125"/>
      <c r="M1236" s="125"/>
      <c r="N1236" s="125"/>
      <c r="O1236" s="125"/>
      <c r="P1236" s="125"/>
      <c r="Q1236" s="125"/>
      <c r="R1236" s="125"/>
      <c r="S1236" s="125"/>
      <c r="T1236" s="124"/>
      <c r="U1236" s="124"/>
      <c r="V1236" s="124"/>
      <c r="W1236" s="124"/>
      <c r="X1236" s="124"/>
    </row>
    <row r="1237" spans="1:24">
      <c r="A1237" s="124"/>
      <c r="B1237" s="124"/>
      <c r="C1237" s="124"/>
      <c r="D1237" s="124"/>
      <c r="E1237" s="124"/>
      <c r="F1237" s="125"/>
      <c r="G1237" s="125"/>
      <c r="H1237" s="125"/>
      <c r="I1237" s="125"/>
      <c r="J1237" s="125"/>
      <c r="K1237" s="125"/>
      <c r="L1237" s="125"/>
      <c r="M1237" s="125"/>
      <c r="N1237" s="125"/>
      <c r="O1237" s="125"/>
      <c r="P1237" s="125"/>
      <c r="Q1237" s="125"/>
      <c r="R1237" s="125"/>
      <c r="S1237" s="125"/>
      <c r="T1237" s="124"/>
      <c r="U1237" s="124"/>
      <c r="V1237" s="124"/>
      <c r="W1237" s="124"/>
      <c r="X1237" s="124"/>
    </row>
    <row r="1238" spans="1:24">
      <c r="A1238" s="124"/>
      <c r="B1238" s="124"/>
      <c r="C1238" s="124"/>
      <c r="D1238" s="124"/>
      <c r="E1238" s="124"/>
      <c r="F1238" s="125"/>
      <c r="G1238" s="125"/>
      <c r="H1238" s="125"/>
      <c r="I1238" s="125"/>
      <c r="J1238" s="125"/>
      <c r="K1238" s="125"/>
      <c r="L1238" s="125"/>
      <c r="M1238" s="125"/>
      <c r="N1238" s="125"/>
      <c r="O1238" s="125"/>
      <c r="P1238" s="125"/>
      <c r="Q1238" s="125"/>
      <c r="R1238" s="125"/>
      <c r="S1238" s="125"/>
      <c r="T1238" s="124"/>
      <c r="U1238" s="124"/>
      <c r="V1238" s="124"/>
      <c r="W1238" s="124"/>
      <c r="X1238" s="124"/>
    </row>
    <row r="1239" spans="1:24">
      <c r="A1239" s="124"/>
      <c r="B1239" s="124"/>
      <c r="C1239" s="124"/>
      <c r="D1239" s="124"/>
      <c r="E1239" s="124"/>
      <c r="F1239" s="125"/>
      <c r="G1239" s="125"/>
      <c r="H1239" s="125"/>
      <c r="I1239" s="125"/>
      <c r="J1239" s="125"/>
      <c r="K1239" s="125"/>
      <c r="L1239" s="125"/>
      <c r="M1239" s="125"/>
      <c r="N1239" s="125"/>
      <c r="O1239" s="125"/>
      <c r="P1239" s="125"/>
      <c r="Q1239" s="125"/>
      <c r="R1239" s="125"/>
      <c r="S1239" s="125"/>
      <c r="T1239" s="124"/>
      <c r="U1239" s="124"/>
      <c r="V1239" s="124"/>
      <c r="W1239" s="124"/>
      <c r="X1239" s="124"/>
    </row>
    <row r="1240" spans="1:24">
      <c r="A1240" s="124"/>
      <c r="B1240" s="124"/>
      <c r="C1240" s="124"/>
      <c r="D1240" s="124"/>
      <c r="E1240" s="124"/>
      <c r="F1240" s="125"/>
      <c r="G1240" s="125"/>
      <c r="H1240" s="125"/>
      <c r="I1240" s="125"/>
      <c r="J1240" s="125"/>
      <c r="K1240" s="125"/>
      <c r="L1240" s="125"/>
      <c r="M1240" s="125"/>
      <c r="N1240" s="125"/>
      <c r="O1240" s="125"/>
      <c r="P1240" s="125"/>
      <c r="Q1240" s="125"/>
      <c r="R1240" s="125"/>
      <c r="S1240" s="125"/>
      <c r="T1240" s="124"/>
      <c r="U1240" s="124"/>
      <c r="V1240" s="124"/>
      <c r="W1240" s="124"/>
      <c r="X1240" s="124"/>
    </row>
    <row r="1241" spans="1:24">
      <c r="A1241" s="124"/>
      <c r="B1241" s="124"/>
      <c r="C1241" s="124"/>
      <c r="D1241" s="124"/>
      <c r="E1241" s="124"/>
      <c r="F1241" s="125"/>
      <c r="G1241" s="125"/>
      <c r="H1241" s="125"/>
      <c r="I1241" s="125"/>
      <c r="J1241" s="125"/>
      <c r="K1241" s="125"/>
      <c r="L1241" s="125"/>
      <c r="M1241" s="125"/>
      <c r="N1241" s="125"/>
      <c r="O1241" s="125"/>
      <c r="P1241" s="125"/>
      <c r="Q1241" s="125"/>
      <c r="R1241" s="125"/>
      <c r="S1241" s="125"/>
      <c r="T1241" s="124"/>
      <c r="U1241" s="124"/>
      <c r="V1241" s="124"/>
      <c r="W1241" s="124"/>
      <c r="X1241" s="124"/>
    </row>
    <row r="1242" spans="1:24">
      <c r="A1242" s="124"/>
      <c r="B1242" s="124"/>
      <c r="C1242" s="124"/>
      <c r="D1242" s="124"/>
      <c r="E1242" s="124"/>
      <c r="F1242" s="125"/>
      <c r="G1242" s="125"/>
      <c r="H1242" s="125"/>
      <c r="I1242" s="125"/>
      <c r="J1242" s="125"/>
      <c r="K1242" s="125"/>
      <c r="L1242" s="125"/>
      <c r="M1242" s="125"/>
      <c r="N1242" s="125"/>
      <c r="O1242" s="125"/>
      <c r="P1242" s="125"/>
      <c r="Q1242" s="125"/>
      <c r="R1242" s="125"/>
      <c r="S1242" s="125"/>
      <c r="T1242" s="124"/>
      <c r="U1242" s="124"/>
      <c r="V1242" s="124"/>
      <c r="W1242" s="124"/>
      <c r="X1242" s="124"/>
    </row>
    <row r="1243" spans="1:24">
      <c r="A1243" s="124"/>
      <c r="B1243" s="124"/>
      <c r="C1243" s="124"/>
      <c r="D1243" s="124"/>
      <c r="E1243" s="124"/>
      <c r="F1243" s="125"/>
      <c r="G1243" s="125"/>
      <c r="H1243" s="125"/>
      <c r="I1243" s="125"/>
      <c r="J1243" s="125"/>
      <c r="K1243" s="125"/>
      <c r="L1243" s="125"/>
      <c r="M1243" s="125"/>
      <c r="N1243" s="125"/>
      <c r="O1243" s="125"/>
      <c r="P1243" s="125"/>
      <c r="Q1243" s="125"/>
      <c r="R1243" s="125"/>
      <c r="S1243" s="125"/>
      <c r="T1243" s="124"/>
      <c r="U1243" s="124"/>
      <c r="V1243" s="124"/>
      <c r="W1243" s="124"/>
      <c r="X1243" s="124"/>
    </row>
    <row r="1244" spans="1:24">
      <c r="A1244" s="124"/>
      <c r="B1244" s="124"/>
      <c r="C1244" s="124"/>
      <c r="D1244" s="124"/>
      <c r="E1244" s="124"/>
      <c r="F1244" s="125"/>
      <c r="G1244" s="125"/>
      <c r="H1244" s="125"/>
      <c r="I1244" s="125"/>
      <c r="J1244" s="125"/>
      <c r="K1244" s="125"/>
      <c r="L1244" s="125"/>
      <c r="M1244" s="125"/>
      <c r="N1244" s="125"/>
      <c r="O1244" s="125"/>
      <c r="P1244" s="125"/>
      <c r="Q1244" s="125"/>
      <c r="R1244" s="125"/>
      <c r="S1244" s="125"/>
      <c r="T1244" s="124"/>
      <c r="U1244" s="124"/>
      <c r="V1244" s="124"/>
      <c r="W1244" s="124"/>
      <c r="X1244" s="124"/>
    </row>
    <row r="1245" spans="1:24">
      <c r="A1245" s="124"/>
      <c r="B1245" s="124"/>
      <c r="C1245" s="124"/>
      <c r="D1245" s="124"/>
      <c r="E1245" s="124"/>
      <c r="F1245" s="125"/>
      <c r="G1245" s="125"/>
      <c r="H1245" s="125"/>
      <c r="I1245" s="125"/>
      <c r="J1245" s="125"/>
      <c r="K1245" s="125"/>
      <c r="L1245" s="125"/>
      <c r="M1245" s="125"/>
      <c r="N1245" s="125"/>
      <c r="O1245" s="125"/>
      <c r="P1245" s="125"/>
      <c r="Q1245" s="125"/>
      <c r="R1245" s="125"/>
      <c r="S1245" s="125"/>
      <c r="T1245" s="124"/>
      <c r="U1245" s="124"/>
      <c r="V1245" s="124"/>
      <c r="W1245" s="124"/>
      <c r="X1245" s="124"/>
    </row>
    <row r="1246" spans="1:24">
      <c r="A1246" s="124"/>
      <c r="B1246" s="124"/>
      <c r="C1246" s="124"/>
      <c r="D1246" s="124"/>
      <c r="E1246" s="124"/>
      <c r="F1246" s="125"/>
      <c r="G1246" s="125"/>
      <c r="H1246" s="125"/>
      <c r="I1246" s="125"/>
      <c r="J1246" s="125"/>
      <c r="K1246" s="125"/>
      <c r="L1246" s="125"/>
      <c r="M1246" s="125"/>
      <c r="N1246" s="125"/>
      <c r="O1246" s="125"/>
      <c r="P1246" s="125"/>
      <c r="Q1246" s="125"/>
      <c r="R1246" s="125"/>
      <c r="S1246" s="125"/>
      <c r="T1246" s="124"/>
      <c r="U1246" s="124"/>
      <c r="V1246" s="124"/>
      <c r="W1246" s="124"/>
      <c r="X1246" s="124"/>
    </row>
    <row r="1247" spans="1:24">
      <c r="A1247" s="124"/>
      <c r="B1247" s="124"/>
      <c r="C1247" s="124"/>
      <c r="D1247" s="124"/>
      <c r="E1247" s="124"/>
      <c r="F1247" s="125"/>
      <c r="G1247" s="125"/>
      <c r="H1247" s="125"/>
      <c r="I1247" s="125"/>
      <c r="J1247" s="125"/>
      <c r="K1247" s="125"/>
      <c r="L1247" s="125"/>
      <c r="M1247" s="125"/>
      <c r="N1247" s="125"/>
      <c r="O1247" s="125"/>
      <c r="P1247" s="125"/>
      <c r="Q1247" s="125"/>
      <c r="R1247" s="125"/>
      <c r="S1247" s="125"/>
      <c r="T1247" s="124"/>
      <c r="U1247" s="124"/>
      <c r="V1247" s="124"/>
      <c r="W1247" s="124"/>
      <c r="X1247" s="124"/>
    </row>
    <row r="1248" spans="1:24">
      <c r="A1248" s="124"/>
      <c r="B1248" s="124"/>
      <c r="C1248" s="124"/>
      <c r="D1248" s="124"/>
      <c r="E1248" s="124"/>
      <c r="F1248" s="125"/>
      <c r="G1248" s="125"/>
      <c r="H1248" s="125"/>
      <c r="I1248" s="125"/>
      <c r="J1248" s="125"/>
      <c r="K1248" s="125"/>
      <c r="L1248" s="125"/>
      <c r="M1248" s="125"/>
      <c r="N1248" s="125"/>
      <c r="O1248" s="125"/>
      <c r="P1248" s="125"/>
      <c r="Q1248" s="125"/>
      <c r="R1248" s="125"/>
      <c r="S1248" s="125"/>
      <c r="T1248" s="124"/>
      <c r="U1248" s="124"/>
      <c r="V1248" s="124"/>
      <c r="W1248" s="124"/>
      <c r="X1248" s="124"/>
    </row>
    <row r="1249" spans="1:24">
      <c r="A1249" s="124"/>
      <c r="B1249" s="124"/>
      <c r="C1249" s="124"/>
      <c r="D1249" s="124"/>
      <c r="E1249" s="124"/>
      <c r="F1249" s="125"/>
      <c r="G1249" s="125"/>
      <c r="H1249" s="125"/>
      <c r="I1249" s="125"/>
      <c r="J1249" s="125"/>
      <c r="K1249" s="125"/>
      <c r="L1249" s="125"/>
      <c r="M1249" s="125"/>
      <c r="N1249" s="125"/>
      <c r="O1249" s="125"/>
      <c r="P1249" s="125"/>
      <c r="Q1249" s="125"/>
      <c r="R1249" s="125"/>
      <c r="S1249" s="125"/>
      <c r="T1249" s="124"/>
      <c r="U1249" s="124"/>
      <c r="V1249" s="124"/>
      <c r="W1249" s="124"/>
      <c r="X1249" s="124"/>
    </row>
    <row r="1250" spans="1:24">
      <c r="A1250" s="124"/>
      <c r="B1250" s="124"/>
      <c r="C1250" s="124"/>
      <c r="D1250" s="124"/>
      <c r="E1250" s="124"/>
      <c r="F1250" s="125"/>
      <c r="G1250" s="125"/>
      <c r="H1250" s="125"/>
      <c r="I1250" s="125"/>
      <c r="J1250" s="125"/>
      <c r="K1250" s="125"/>
      <c r="L1250" s="125"/>
      <c r="M1250" s="125"/>
      <c r="N1250" s="125"/>
      <c r="O1250" s="125"/>
      <c r="P1250" s="125"/>
      <c r="Q1250" s="125"/>
      <c r="R1250" s="125"/>
      <c r="S1250" s="125"/>
      <c r="T1250" s="124"/>
      <c r="U1250" s="124"/>
      <c r="V1250" s="124"/>
      <c r="W1250" s="124"/>
      <c r="X1250" s="124"/>
    </row>
    <row r="1251" spans="1:24">
      <c r="A1251" s="124"/>
      <c r="B1251" s="124"/>
      <c r="C1251" s="124"/>
      <c r="D1251" s="124"/>
      <c r="E1251" s="124"/>
      <c r="F1251" s="125"/>
      <c r="G1251" s="125"/>
      <c r="H1251" s="125"/>
      <c r="I1251" s="125"/>
      <c r="J1251" s="125"/>
      <c r="K1251" s="125"/>
      <c r="L1251" s="125"/>
      <c r="M1251" s="125"/>
      <c r="N1251" s="125"/>
      <c r="O1251" s="125"/>
      <c r="P1251" s="125"/>
      <c r="Q1251" s="125"/>
      <c r="R1251" s="125"/>
      <c r="S1251" s="125"/>
      <c r="T1251" s="124"/>
      <c r="U1251" s="124"/>
      <c r="V1251" s="124"/>
      <c r="W1251" s="124"/>
      <c r="X1251" s="124"/>
    </row>
    <row r="1252" spans="1:24">
      <c r="A1252" s="124"/>
      <c r="B1252" s="124"/>
      <c r="C1252" s="124"/>
      <c r="D1252" s="124"/>
      <c r="E1252" s="124"/>
      <c r="F1252" s="125"/>
      <c r="G1252" s="125"/>
      <c r="H1252" s="125"/>
      <c r="I1252" s="125"/>
      <c r="J1252" s="125"/>
      <c r="K1252" s="125"/>
      <c r="L1252" s="125"/>
      <c r="M1252" s="125"/>
      <c r="N1252" s="125"/>
      <c r="O1252" s="125"/>
      <c r="P1252" s="125"/>
      <c r="Q1252" s="125"/>
      <c r="R1252" s="125"/>
      <c r="S1252" s="125"/>
      <c r="T1252" s="124"/>
      <c r="U1252" s="124"/>
      <c r="V1252" s="124"/>
      <c r="W1252" s="124"/>
      <c r="X1252" s="124"/>
    </row>
    <row r="1253" spans="1:24">
      <c r="A1253" s="124"/>
      <c r="B1253" s="124"/>
      <c r="C1253" s="124"/>
      <c r="D1253" s="124"/>
      <c r="E1253" s="124"/>
      <c r="F1253" s="125"/>
      <c r="G1253" s="125"/>
      <c r="H1253" s="125"/>
      <c r="I1253" s="125"/>
      <c r="J1253" s="125"/>
      <c r="K1253" s="125"/>
      <c r="L1253" s="125"/>
      <c r="M1253" s="125"/>
      <c r="N1253" s="125"/>
      <c r="O1253" s="125"/>
      <c r="P1253" s="125"/>
      <c r="Q1253" s="125"/>
      <c r="R1253" s="125"/>
      <c r="S1253" s="125"/>
      <c r="T1253" s="124"/>
      <c r="U1253" s="124"/>
      <c r="V1253" s="124"/>
      <c r="W1253" s="124"/>
      <c r="X1253" s="124"/>
    </row>
    <row r="1254" spans="1:24">
      <c r="A1254" s="124"/>
      <c r="B1254" s="124"/>
      <c r="C1254" s="124"/>
      <c r="D1254" s="124"/>
      <c r="E1254" s="124"/>
      <c r="F1254" s="125"/>
      <c r="G1254" s="125"/>
      <c r="H1254" s="125"/>
      <c r="I1254" s="125"/>
      <c r="J1254" s="125"/>
      <c r="K1254" s="125"/>
      <c r="L1254" s="125"/>
      <c r="M1254" s="125"/>
      <c r="N1254" s="125"/>
      <c r="O1254" s="125"/>
      <c r="P1254" s="125"/>
      <c r="Q1254" s="125"/>
      <c r="R1254" s="125"/>
      <c r="S1254" s="125"/>
      <c r="T1254" s="124"/>
      <c r="U1254" s="124"/>
      <c r="V1254" s="124"/>
      <c r="W1254" s="124"/>
      <c r="X1254" s="124"/>
    </row>
    <row r="1255" spans="1:24">
      <c r="A1255" s="124"/>
      <c r="B1255" s="124"/>
      <c r="C1255" s="124"/>
      <c r="D1255" s="124"/>
      <c r="E1255" s="124"/>
      <c r="F1255" s="125"/>
      <c r="G1255" s="125"/>
      <c r="H1255" s="125"/>
      <c r="I1255" s="125"/>
      <c r="J1255" s="125"/>
      <c r="K1255" s="125"/>
      <c r="L1255" s="125"/>
      <c r="M1255" s="125"/>
      <c r="N1255" s="125"/>
      <c r="O1255" s="125"/>
      <c r="P1255" s="125"/>
      <c r="Q1255" s="125"/>
      <c r="R1255" s="125"/>
      <c r="S1255" s="125"/>
      <c r="T1255" s="124"/>
      <c r="U1255" s="124"/>
      <c r="V1255" s="124"/>
      <c r="W1255" s="124"/>
      <c r="X1255" s="124"/>
    </row>
    <row r="1256" spans="1:24">
      <c r="A1256" s="124"/>
      <c r="B1256" s="124"/>
      <c r="C1256" s="124"/>
      <c r="D1256" s="124"/>
      <c r="E1256" s="124"/>
      <c r="F1256" s="125"/>
      <c r="G1256" s="125"/>
      <c r="H1256" s="125"/>
      <c r="I1256" s="125"/>
      <c r="J1256" s="125"/>
      <c r="K1256" s="125"/>
      <c r="L1256" s="125"/>
      <c r="M1256" s="125"/>
      <c r="N1256" s="125"/>
      <c r="O1256" s="125"/>
      <c r="P1256" s="125"/>
      <c r="Q1256" s="125"/>
      <c r="R1256" s="125"/>
      <c r="S1256" s="125"/>
      <c r="T1256" s="124"/>
      <c r="U1256" s="124"/>
      <c r="V1256" s="124"/>
      <c r="W1256" s="124"/>
      <c r="X1256" s="124"/>
    </row>
    <row r="1257" spans="1:24">
      <c r="A1257" s="124"/>
      <c r="B1257" s="124"/>
      <c r="C1257" s="124"/>
      <c r="D1257" s="124"/>
      <c r="E1257" s="124"/>
      <c r="F1257" s="125"/>
      <c r="G1257" s="125"/>
      <c r="H1257" s="125"/>
      <c r="I1257" s="125"/>
      <c r="J1257" s="125"/>
      <c r="K1257" s="125"/>
      <c r="L1257" s="125"/>
      <c r="M1257" s="125"/>
      <c r="N1257" s="125"/>
      <c r="O1257" s="125"/>
      <c r="P1257" s="125"/>
      <c r="Q1257" s="125"/>
      <c r="R1257" s="125"/>
      <c r="S1257" s="125"/>
      <c r="T1257" s="124"/>
      <c r="U1257" s="124"/>
      <c r="V1257" s="124"/>
      <c r="W1257" s="124"/>
      <c r="X1257" s="124"/>
    </row>
    <row r="1258" spans="1:24">
      <c r="A1258" s="124"/>
      <c r="B1258" s="124"/>
      <c r="C1258" s="124"/>
      <c r="D1258" s="124"/>
      <c r="E1258" s="124"/>
      <c r="F1258" s="125"/>
      <c r="G1258" s="125"/>
      <c r="H1258" s="125"/>
      <c r="I1258" s="125"/>
      <c r="J1258" s="125"/>
      <c r="K1258" s="125"/>
      <c r="L1258" s="125"/>
      <c r="M1258" s="125"/>
      <c r="N1258" s="125"/>
      <c r="O1258" s="125"/>
      <c r="P1258" s="125"/>
      <c r="Q1258" s="125"/>
      <c r="R1258" s="125"/>
      <c r="S1258" s="125"/>
      <c r="T1258" s="124"/>
      <c r="U1258" s="124"/>
      <c r="V1258" s="124"/>
      <c r="W1258" s="124"/>
      <c r="X1258" s="124"/>
    </row>
    <row r="1259" spans="1:24">
      <c r="A1259" s="124"/>
      <c r="B1259" s="124"/>
      <c r="C1259" s="124"/>
      <c r="D1259" s="124"/>
      <c r="E1259" s="124"/>
      <c r="F1259" s="125"/>
      <c r="G1259" s="125"/>
      <c r="H1259" s="125"/>
      <c r="I1259" s="125"/>
      <c r="J1259" s="125"/>
      <c r="K1259" s="125"/>
      <c r="L1259" s="125"/>
      <c r="M1259" s="125"/>
      <c r="N1259" s="125"/>
      <c r="O1259" s="125"/>
      <c r="P1259" s="125"/>
      <c r="Q1259" s="125"/>
      <c r="R1259" s="125"/>
      <c r="S1259" s="125"/>
      <c r="T1259" s="124"/>
      <c r="U1259" s="124"/>
      <c r="V1259" s="124"/>
      <c r="W1259" s="124"/>
      <c r="X1259" s="124"/>
    </row>
    <row r="1260" spans="1:24">
      <c r="A1260" s="124"/>
      <c r="B1260" s="124"/>
      <c r="C1260" s="124"/>
      <c r="D1260" s="124"/>
      <c r="E1260" s="124"/>
      <c r="F1260" s="125"/>
      <c r="G1260" s="125"/>
      <c r="H1260" s="125"/>
      <c r="I1260" s="125"/>
      <c r="J1260" s="125"/>
      <c r="K1260" s="125"/>
      <c r="L1260" s="125"/>
      <c r="M1260" s="125"/>
      <c r="N1260" s="125"/>
      <c r="O1260" s="125"/>
      <c r="P1260" s="125"/>
      <c r="Q1260" s="125"/>
      <c r="R1260" s="125"/>
      <c r="S1260" s="125"/>
      <c r="T1260" s="124"/>
      <c r="U1260" s="124"/>
      <c r="V1260" s="124"/>
      <c r="W1260" s="124"/>
      <c r="X1260" s="124"/>
    </row>
    <row r="1261" spans="1:24">
      <c r="A1261" s="124"/>
      <c r="B1261" s="124"/>
      <c r="C1261" s="124"/>
      <c r="D1261" s="124"/>
      <c r="E1261" s="124"/>
      <c r="F1261" s="125"/>
      <c r="G1261" s="125"/>
      <c r="H1261" s="125"/>
      <c r="I1261" s="125"/>
      <c r="J1261" s="125"/>
      <c r="K1261" s="125"/>
      <c r="L1261" s="125"/>
      <c r="M1261" s="125"/>
      <c r="N1261" s="125"/>
      <c r="O1261" s="125"/>
      <c r="P1261" s="125"/>
      <c r="Q1261" s="125"/>
      <c r="R1261" s="125"/>
      <c r="S1261" s="125"/>
      <c r="T1261" s="124"/>
      <c r="U1261" s="124"/>
      <c r="V1261" s="124"/>
      <c r="W1261" s="124"/>
      <c r="X1261" s="124"/>
    </row>
    <row r="1262" spans="1:24">
      <c r="A1262" s="124"/>
      <c r="B1262" s="124"/>
      <c r="C1262" s="124"/>
      <c r="D1262" s="124"/>
      <c r="E1262" s="124"/>
      <c r="F1262" s="125"/>
      <c r="G1262" s="125"/>
      <c r="H1262" s="125"/>
      <c r="I1262" s="125"/>
      <c r="J1262" s="125"/>
      <c r="K1262" s="125"/>
      <c r="L1262" s="125"/>
      <c r="M1262" s="125"/>
      <c r="N1262" s="125"/>
      <c r="O1262" s="125"/>
      <c r="P1262" s="125"/>
      <c r="Q1262" s="125"/>
      <c r="R1262" s="125"/>
      <c r="S1262" s="125"/>
      <c r="T1262" s="124"/>
      <c r="U1262" s="124"/>
      <c r="V1262" s="124"/>
      <c r="W1262" s="124"/>
      <c r="X1262" s="124"/>
    </row>
    <row r="1263" spans="1:24">
      <c r="A1263" s="124"/>
      <c r="B1263" s="124"/>
      <c r="C1263" s="124"/>
      <c r="D1263" s="124"/>
      <c r="E1263" s="124"/>
      <c r="F1263" s="125"/>
      <c r="G1263" s="125"/>
      <c r="H1263" s="125"/>
      <c r="I1263" s="125"/>
      <c r="J1263" s="125"/>
      <c r="K1263" s="125"/>
      <c r="L1263" s="125"/>
      <c r="M1263" s="125"/>
      <c r="N1263" s="125"/>
      <c r="O1263" s="125"/>
      <c r="P1263" s="125"/>
      <c r="Q1263" s="125"/>
      <c r="R1263" s="125"/>
      <c r="S1263" s="125"/>
      <c r="T1263" s="124"/>
      <c r="U1263" s="124"/>
      <c r="V1263" s="124"/>
      <c r="W1263" s="124"/>
      <c r="X1263" s="124"/>
    </row>
    <row r="1264" spans="1:24">
      <c r="A1264" s="124"/>
      <c r="B1264" s="124"/>
      <c r="C1264" s="124"/>
      <c r="D1264" s="124"/>
      <c r="E1264" s="124"/>
      <c r="F1264" s="125"/>
      <c r="G1264" s="125"/>
      <c r="H1264" s="125"/>
      <c r="I1264" s="125"/>
      <c r="J1264" s="125"/>
      <c r="K1264" s="125"/>
      <c r="L1264" s="125"/>
      <c r="M1264" s="125"/>
      <c r="N1264" s="125"/>
      <c r="O1264" s="125"/>
      <c r="P1264" s="125"/>
      <c r="Q1264" s="125"/>
      <c r="R1264" s="125"/>
      <c r="S1264" s="125"/>
      <c r="T1264" s="124"/>
      <c r="U1264" s="124"/>
      <c r="V1264" s="124"/>
      <c r="W1264" s="124"/>
      <c r="X1264" s="124"/>
    </row>
    <row r="1265" spans="1:24">
      <c r="A1265" s="124"/>
      <c r="B1265" s="124"/>
      <c r="C1265" s="124"/>
      <c r="D1265" s="124"/>
      <c r="E1265" s="124"/>
      <c r="F1265" s="125"/>
      <c r="G1265" s="125"/>
      <c r="H1265" s="125"/>
      <c r="I1265" s="125"/>
      <c r="J1265" s="125"/>
      <c r="K1265" s="125"/>
      <c r="L1265" s="125"/>
      <c r="M1265" s="125"/>
      <c r="N1265" s="125"/>
      <c r="O1265" s="125"/>
      <c r="P1265" s="125"/>
      <c r="Q1265" s="125"/>
      <c r="R1265" s="125"/>
      <c r="S1265" s="125"/>
      <c r="T1265" s="124"/>
      <c r="U1265" s="124"/>
      <c r="V1265" s="124"/>
      <c r="W1265" s="124"/>
      <c r="X1265" s="124"/>
    </row>
    <row r="1266" spans="1:24">
      <c r="A1266" s="124"/>
      <c r="B1266" s="124"/>
      <c r="C1266" s="124"/>
      <c r="D1266" s="124"/>
      <c r="E1266" s="124"/>
      <c r="F1266" s="125"/>
      <c r="G1266" s="125"/>
      <c r="H1266" s="125"/>
      <c r="I1266" s="125"/>
      <c r="J1266" s="125"/>
      <c r="K1266" s="125"/>
      <c r="L1266" s="125"/>
      <c r="M1266" s="125"/>
      <c r="N1266" s="125"/>
      <c r="O1266" s="125"/>
      <c r="P1266" s="125"/>
      <c r="Q1266" s="125"/>
      <c r="R1266" s="125"/>
      <c r="S1266" s="125"/>
      <c r="T1266" s="124"/>
      <c r="U1266" s="124"/>
      <c r="V1266" s="124"/>
      <c r="W1266" s="124"/>
      <c r="X1266" s="124"/>
    </row>
    <row r="1267" spans="1:24">
      <c r="A1267" s="124"/>
      <c r="B1267" s="124"/>
      <c r="C1267" s="124"/>
      <c r="D1267" s="124"/>
      <c r="E1267" s="124"/>
      <c r="F1267" s="125"/>
      <c r="G1267" s="125"/>
      <c r="H1267" s="125"/>
      <c r="I1267" s="125"/>
      <c r="J1267" s="125"/>
      <c r="K1267" s="125"/>
      <c r="L1267" s="125"/>
      <c r="M1267" s="125"/>
      <c r="N1267" s="125"/>
      <c r="O1267" s="125"/>
      <c r="P1267" s="125"/>
      <c r="Q1267" s="125"/>
      <c r="R1267" s="125"/>
      <c r="S1267" s="125"/>
      <c r="T1267" s="124"/>
      <c r="U1267" s="124"/>
      <c r="V1267" s="124"/>
      <c r="W1267" s="124"/>
      <c r="X1267" s="124"/>
    </row>
    <row r="1268" spans="1:24">
      <c r="A1268" s="124"/>
      <c r="B1268" s="124"/>
      <c r="C1268" s="124"/>
      <c r="D1268" s="124"/>
      <c r="E1268" s="124"/>
      <c r="F1268" s="125"/>
      <c r="G1268" s="125"/>
      <c r="H1268" s="125"/>
      <c r="I1268" s="125"/>
      <c r="J1268" s="125"/>
      <c r="K1268" s="125"/>
      <c r="L1268" s="125"/>
      <c r="M1268" s="125"/>
      <c r="N1268" s="125"/>
      <c r="O1268" s="125"/>
      <c r="P1268" s="125"/>
      <c r="Q1268" s="125"/>
      <c r="R1268" s="125"/>
      <c r="S1268" s="125"/>
      <c r="T1268" s="124"/>
      <c r="U1268" s="124"/>
      <c r="V1268" s="124"/>
      <c r="W1268" s="124"/>
      <c r="X1268" s="124"/>
    </row>
    <row r="1269" spans="1:24">
      <c r="A1269" s="124"/>
      <c r="B1269" s="124"/>
      <c r="C1269" s="124"/>
      <c r="D1269" s="124"/>
      <c r="E1269" s="124"/>
      <c r="F1269" s="125"/>
      <c r="G1269" s="125"/>
      <c r="H1269" s="125"/>
      <c r="I1269" s="125"/>
      <c r="J1269" s="125"/>
      <c r="K1269" s="125"/>
      <c r="L1269" s="125"/>
      <c r="M1269" s="125"/>
      <c r="N1269" s="125"/>
      <c r="O1269" s="125"/>
      <c r="P1269" s="125"/>
      <c r="Q1269" s="125"/>
      <c r="R1269" s="125"/>
      <c r="S1269" s="125"/>
      <c r="T1269" s="124"/>
      <c r="U1269" s="124"/>
      <c r="V1269" s="124"/>
      <c r="W1269" s="124"/>
      <c r="X1269" s="124"/>
    </row>
    <row r="1270" spans="1:24">
      <c r="A1270" s="124"/>
      <c r="B1270" s="124"/>
      <c r="C1270" s="124"/>
      <c r="D1270" s="124"/>
      <c r="E1270" s="124"/>
      <c r="F1270" s="125"/>
      <c r="G1270" s="125"/>
      <c r="H1270" s="125"/>
      <c r="I1270" s="125"/>
      <c r="J1270" s="125"/>
      <c r="K1270" s="125"/>
      <c r="L1270" s="125"/>
      <c r="M1270" s="125"/>
      <c r="N1270" s="125"/>
      <c r="O1270" s="125"/>
      <c r="P1270" s="125"/>
      <c r="Q1270" s="125"/>
      <c r="R1270" s="125"/>
      <c r="S1270" s="125"/>
      <c r="T1270" s="124"/>
      <c r="U1270" s="124"/>
      <c r="V1270" s="124"/>
      <c r="W1270" s="124"/>
      <c r="X1270" s="124"/>
    </row>
    <row r="1271" spans="1:24">
      <c r="A1271" s="124"/>
      <c r="B1271" s="124"/>
      <c r="C1271" s="124"/>
      <c r="D1271" s="124"/>
      <c r="E1271" s="124"/>
      <c r="F1271" s="125"/>
      <c r="G1271" s="125"/>
      <c r="H1271" s="125"/>
      <c r="I1271" s="125"/>
      <c r="J1271" s="125"/>
      <c r="K1271" s="125"/>
      <c r="L1271" s="125"/>
      <c r="M1271" s="125"/>
      <c r="N1271" s="125"/>
      <c r="O1271" s="125"/>
      <c r="P1271" s="125"/>
      <c r="Q1271" s="125"/>
      <c r="R1271" s="125"/>
      <c r="S1271" s="125"/>
      <c r="T1271" s="124"/>
      <c r="U1271" s="124"/>
      <c r="V1271" s="124"/>
      <c r="W1271" s="124"/>
      <c r="X1271" s="124"/>
    </row>
    <row r="1272" spans="1:24">
      <c r="A1272" s="124"/>
      <c r="B1272" s="124"/>
      <c r="C1272" s="124"/>
      <c r="D1272" s="124"/>
      <c r="E1272" s="124"/>
      <c r="F1272" s="125"/>
      <c r="G1272" s="125"/>
      <c r="H1272" s="125"/>
      <c r="I1272" s="125"/>
      <c r="J1272" s="125"/>
      <c r="K1272" s="125"/>
      <c r="L1272" s="125"/>
      <c r="M1272" s="125"/>
      <c r="N1272" s="125"/>
      <c r="O1272" s="125"/>
      <c r="P1272" s="125"/>
      <c r="Q1272" s="125"/>
      <c r="R1272" s="125"/>
      <c r="S1272" s="125"/>
      <c r="T1272" s="124"/>
      <c r="U1272" s="124"/>
      <c r="V1272" s="124"/>
      <c r="W1272" s="124"/>
      <c r="X1272" s="124"/>
    </row>
    <row r="1273" spans="1:24">
      <c r="A1273" s="124"/>
      <c r="B1273" s="124"/>
      <c r="C1273" s="124"/>
      <c r="D1273" s="124"/>
      <c r="E1273" s="124"/>
      <c r="F1273" s="125"/>
      <c r="G1273" s="125"/>
      <c r="H1273" s="125"/>
      <c r="I1273" s="125"/>
      <c r="J1273" s="125"/>
      <c r="K1273" s="125"/>
      <c r="L1273" s="125"/>
      <c r="M1273" s="125"/>
      <c r="N1273" s="125"/>
      <c r="O1273" s="125"/>
      <c r="P1273" s="125"/>
      <c r="Q1273" s="125"/>
      <c r="R1273" s="125"/>
      <c r="S1273" s="125"/>
      <c r="T1273" s="124"/>
      <c r="U1273" s="124"/>
      <c r="V1273" s="124"/>
      <c r="W1273" s="124"/>
      <c r="X1273" s="124"/>
    </row>
    <row r="1274" spans="1:24">
      <c r="A1274" s="124"/>
      <c r="B1274" s="124"/>
      <c r="C1274" s="124"/>
      <c r="D1274" s="124"/>
      <c r="E1274" s="124"/>
      <c r="F1274" s="125"/>
      <c r="G1274" s="125"/>
      <c r="H1274" s="125"/>
      <c r="I1274" s="125"/>
      <c r="J1274" s="125"/>
      <c r="K1274" s="125"/>
      <c r="L1274" s="125"/>
      <c r="M1274" s="125"/>
      <c r="N1274" s="125"/>
      <c r="O1274" s="125"/>
      <c r="P1274" s="125"/>
      <c r="Q1274" s="125"/>
      <c r="R1274" s="125"/>
      <c r="S1274" s="125"/>
      <c r="T1274" s="124"/>
      <c r="U1274" s="124"/>
      <c r="V1274" s="124"/>
      <c r="W1274" s="124"/>
      <c r="X1274" s="124"/>
    </row>
    <row r="1275" spans="1:24">
      <c r="A1275" s="124"/>
      <c r="B1275" s="124"/>
      <c r="C1275" s="124"/>
      <c r="D1275" s="124"/>
      <c r="E1275" s="124"/>
      <c r="F1275" s="125"/>
      <c r="G1275" s="125"/>
      <c r="H1275" s="125"/>
      <c r="I1275" s="125"/>
      <c r="J1275" s="125"/>
      <c r="K1275" s="125"/>
      <c r="L1275" s="125"/>
      <c r="M1275" s="125"/>
      <c r="N1275" s="125"/>
      <c r="O1275" s="125"/>
      <c r="P1275" s="125"/>
      <c r="Q1275" s="125"/>
      <c r="R1275" s="125"/>
      <c r="S1275" s="125"/>
      <c r="T1275" s="124"/>
      <c r="U1275" s="124"/>
      <c r="V1275" s="124"/>
      <c r="W1275" s="124"/>
      <c r="X1275" s="124"/>
    </row>
    <row r="1276" spans="1:24">
      <c r="A1276" s="124"/>
      <c r="B1276" s="124"/>
      <c r="C1276" s="124"/>
      <c r="D1276" s="124"/>
      <c r="E1276" s="124"/>
      <c r="F1276" s="125"/>
      <c r="G1276" s="125"/>
      <c r="H1276" s="125"/>
      <c r="I1276" s="125"/>
      <c r="J1276" s="125"/>
      <c r="K1276" s="125"/>
      <c r="L1276" s="125"/>
      <c r="M1276" s="125"/>
      <c r="N1276" s="125"/>
      <c r="O1276" s="125"/>
      <c r="P1276" s="125"/>
      <c r="Q1276" s="125"/>
      <c r="R1276" s="125"/>
      <c r="S1276" s="125"/>
      <c r="T1276" s="124"/>
      <c r="U1276" s="124"/>
      <c r="V1276" s="124"/>
      <c r="W1276" s="124"/>
      <c r="X1276" s="124"/>
    </row>
    <row r="1277" spans="1:24">
      <c r="A1277" s="124"/>
      <c r="B1277" s="124"/>
      <c r="C1277" s="124"/>
      <c r="D1277" s="124"/>
      <c r="E1277" s="124"/>
      <c r="F1277" s="125"/>
      <c r="G1277" s="125"/>
      <c r="H1277" s="125"/>
      <c r="I1277" s="125"/>
      <c r="J1277" s="125"/>
      <c r="K1277" s="125"/>
      <c r="L1277" s="125"/>
      <c r="M1277" s="125"/>
      <c r="N1277" s="125"/>
      <c r="O1277" s="125"/>
      <c r="P1277" s="125"/>
      <c r="Q1277" s="125"/>
      <c r="R1277" s="125"/>
      <c r="S1277" s="125"/>
      <c r="T1277" s="124"/>
      <c r="U1277" s="124"/>
      <c r="V1277" s="124"/>
      <c r="W1277" s="124"/>
      <c r="X1277" s="124"/>
    </row>
    <row r="1278" spans="1:24">
      <c r="A1278" s="124"/>
      <c r="B1278" s="124"/>
      <c r="C1278" s="124"/>
      <c r="D1278" s="124"/>
      <c r="E1278" s="124"/>
      <c r="F1278" s="125"/>
      <c r="G1278" s="125"/>
      <c r="H1278" s="125"/>
      <c r="I1278" s="125"/>
      <c r="J1278" s="125"/>
      <c r="K1278" s="125"/>
      <c r="L1278" s="125"/>
      <c r="M1278" s="125"/>
      <c r="N1278" s="125"/>
      <c r="O1278" s="125"/>
      <c r="P1278" s="125"/>
      <c r="Q1278" s="125"/>
      <c r="R1278" s="125"/>
      <c r="S1278" s="125"/>
      <c r="T1278" s="124"/>
      <c r="U1278" s="124"/>
      <c r="V1278" s="124"/>
      <c r="W1278" s="124"/>
      <c r="X1278" s="124"/>
    </row>
    <row r="1279" spans="1:24">
      <c r="A1279" s="124"/>
      <c r="B1279" s="124"/>
      <c r="C1279" s="124"/>
      <c r="D1279" s="124"/>
      <c r="E1279" s="124"/>
      <c r="F1279" s="125"/>
      <c r="G1279" s="125"/>
      <c r="H1279" s="125"/>
      <c r="I1279" s="125"/>
      <c r="J1279" s="125"/>
      <c r="K1279" s="125"/>
      <c r="L1279" s="125"/>
      <c r="M1279" s="125"/>
      <c r="N1279" s="125"/>
      <c r="O1279" s="125"/>
      <c r="P1279" s="125"/>
      <c r="Q1279" s="125"/>
      <c r="R1279" s="125"/>
      <c r="S1279" s="125"/>
      <c r="T1279" s="124"/>
      <c r="U1279" s="124"/>
      <c r="V1279" s="124"/>
      <c r="W1279" s="124"/>
      <c r="X1279" s="124"/>
    </row>
    <row r="1280" spans="1:24">
      <c r="A1280" s="124"/>
      <c r="B1280" s="124"/>
      <c r="C1280" s="124"/>
      <c r="D1280" s="124"/>
      <c r="E1280" s="124"/>
      <c r="F1280" s="125"/>
      <c r="G1280" s="125"/>
      <c r="H1280" s="125"/>
      <c r="I1280" s="125"/>
      <c r="J1280" s="125"/>
      <c r="K1280" s="125"/>
      <c r="L1280" s="125"/>
      <c r="M1280" s="125"/>
      <c r="N1280" s="125"/>
      <c r="O1280" s="125"/>
      <c r="P1280" s="125"/>
      <c r="Q1280" s="125"/>
      <c r="R1280" s="125"/>
      <c r="S1280" s="125"/>
      <c r="T1280" s="124"/>
      <c r="U1280" s="124"/>
      <c r="V1280" s="124"/>
      <c r="W1280" s="124"/>
      <c r="X1280" s="124"/>
    </row>
    <row r="1281" spans="1:24">
      <c r="A1281" s="124"/>
      <c r="B1281" s="124"/>
      <c r="C1281" s="124"/>
      <c r="D1281" s="124"/>
      <c r="E1281" s="124"/>
      <c r="F1281" s="125"/>
      <c r="G1281" s="125"/>
      <c r="H1281" s="125"/>
      <c r="I1281" s="125"/>
      <c r="J1281" s="125"/>
      <c r="K1281" s="125"/>
      <c r="L1281" s="125"/>
      <c r="M1281" s="125"/>
      <c r="N1281" s="125"/>
      <c r="O1281" s="125"/>
      <c r="P1281" s="125"/>
      <c r="Q1281" s="125"/>
      <c r="R1281" s="125"/>
      <c r="S1281" s="125"/>
      <c r="T1281" s="124"/>
      <c r="U1281" s="124"/>
      <c r="V1281" s="124"/>
      <c r="W1281" s="124"/>
      <c r="X1281" s="124"/>
    </row>
    <row r="1282" spans="1:24">
      <c r="A1282" s="124"/>
      <c r="B1282" s="124"/>
      <c r="C1282" s="124"/>
      <c r="D1282" s="124"/>
      <c r="E1282" s="124"/>
      <c r="F1282" s="125"/>
      <c r="G1282" s="125"/>
      <c r="H1282" s="125"/>
      <c r="I1282" s="125"/>
      <c r="J1282" s="125"/>
      <c r="K1282" s="125"/>
      <c r="L1282" s="125"/>
      <c r="M1282" s="125"/>
      <c r="N1282" s="125"/>
      <c r="O1282" s="125"/>
      <c r="P1282" s="125"/>
      <c r="Q1282" s="125"/>
      <c r="R1282" s="125"/>
      <c r="S1282" s="125"/>
      <c r="T1282" s="124"/>
      <c r="U1282" s="124"/>
      <c r="V1282" s="124"/>
      <c r="W1282" s="124"/>
      <c r="X1282" s="124"/>
    </row>
    <row r="1283" spans="1:24">
      <c r="A1283" s="124"/>
      <c r="B1283" s="124"/>
      <c r="C1283" s="124"/>
      <c r="D1283" s="124"/>
      <c r="E1283" s="124"/>
      <c r="F1283" s="125"/>
      <c r="G1283" s="125"/>
      <c r="H1283" s="125"/>
      <c r="I1283" s="125"/>
      <c r="J1283" s="125"/>
      <c r="K1283" s="125"/>
      <c r="L1283" s="125"/>
      <c r="M1283" s="125"/>
      <c r="N1283" s="125"/>
      <c r="O1283" s="125"/>
      <c r="P1283" s="125"/>
      <c r="Q1283" s="125"/>
      <c r="R1283" s="125"/>
      <c r="S1283" s="125"/>
      <c r="T1283" s="124"/>
      <c r="U1283" s="124"/>
      <c r="V1283" s="124"/>
      <c r="W1283" s="124"/>
      <c r="X1283" s="124"/>
    </row>
    <row r="1284" spans="1:24">
      <c r="A1284" s="124"/>
      <c r="B1284" s="124"/>
      <c r="C1284" s="124"/>
      <c r="D1284" s="124"/>
      <c r="E1284" s="124"/>
      <c r="F1284" s="125"/>
      <c r="G1284" s="125"/>
      <c r="H1284" s="125"/>
      <c r="I1284" s="125"/>
      <c r="J1284" s="125"/>
      <c r="K1284" s="125"/>
      <c r="L1284" s="125"/>
      <c r="M1284" s="125"/>
      <c r="N1284" s="125"/>
      <c r="O1284" s="125"/>
      <c r="P1284" s="125"/>
      <c r="Q1284" s="125"/>
      <c r="R1284" s="125"/>
      <c r="S1284" s="125"/>
      <c r="T1284" s="124"/>
      <c r="U1284" s="124"/>
      <c r="V1284" s="124"/>
      <c r="W1284" s="124"/>
      <c r="X1284" s="124"/>
    </row>
    <row r="1285" spans="1:24">
      <c r="A1285" s="124"/>
      <c r="B1285" s="124"/>
      <c r="C1285" s="124"/>
      <c r="D1285" s="124"/>
      <c r="E1285" s="124"/>
      <c r="F1285" s="125"/>
      <c r="G1285" s="125"/>
      <c r="H1285" s="125"/>
      <c r="I1285" s="125"/>
      <c r="J1285" s="125"/>
      <c r="K1285" s="125"/>
      <c r="L1285" s="125"/>
      <c r="M1285" s="125"/>
      <c r="N1285" s="125"/>
      <c r="O1285" s="125"/>
      <c r="P1285" s="125"/>
      <c r="Q1285" s="125"/>
      <c r="R1285" s="125"/>
      <c r="S1285" s="125"/>
      <c r="T1285" s="124"/>
      <c r="U1285" s="124"/>
      <c r="V1285" s="124"/>
      <c r="W1285" s="124"/>
      <c r="X1285" s="124"/>
    </row>
    <row r="1286" spans="1:24">
      <c r="A1286" s="124"/>
      <c r="B1286" s="124"/>
      <c r="C1286" s="124"/>
      <c r="D1286" s="124"/>
      <c r="E1286" s="124"/>
      <c r="F1286" s="125"/>
      <c r="G1286" s="125"/>
      <c r="H1286" s="125"/>
      <c r="I1286" s="125"/>
      <c r="J1286" s="125"/>
      <c r="K1286" s="125"/>
      <c r="L1286" s="125"/>
      <c r="M1286" s="125"/>
      <c r="N1286" s="125"/>
      <c r="O1286" s="125"/>
      <c r="P1286" s="125"/>
      <c r="Q1286" s="125"/>
      <c r="R1286" s="125"/>
      <c r="S1286" s="125"/>
      <c r="T1286" s="124"/>
      <c r="U1286" s="124"/>
      <c r="V1286" s="124"/>
      <c r="W1286" s="124"/>
      <c r="X1286" s="124"/>
    </row>
    <row r="1287" spans="1:24">
      <c r="A1287" s="124"/>
      <c r="B1287" s="124"/>
      <c r="C1287" s="124"/>
      <c r="D1287" s="124"/>
      <c r="E1287" s="124"/>
      <c r="F1287" s="125"/>
      <c r="G1287" s="125"/>
      <c r="H1287" s="125"/>
      <c r="I1287" s="125"/>
      <c r="J1287" s="125"/>
      <c r="K1287" s="125"/>
      <c r="L1287" s="125"/>
      <c r="M1287" s="125"/>
      <c r="N1287" s="125"/>
      <c r="O1287" s="125"/>
      <c r="P1287" s="125"/>
      <c r="Q1287" s="125"/>
      <c r="R1287" s="125"/>
      <c r="S1287" s="125"/>
      <c r="T1287" s="124"/>
      <c r="U1287" s="124"/>
      <c r="V1287" s="124"/>
      <c r="W1287" s="124"/>
      <c r="X1287" s="124"/>
    </row>
    <row r="1288" spans="1:24">
      <c r="A1288" s="124"/>
      <c r="B1288" s="124"/>
      <c r="C1288" s="124"/>
      <c r="D1288" s="124"/>
      <c r="E1288" s="124"/>
      <c r="F1288" s="125"/>
      <c r="G1288" s="125"/>
      <c r="H1288" s="125"/>
      <c r="I1288" s="125"/>
      <c r="J1288" s="125"/>
      <c r="K1288" s="125"/>
      <c r="L1288" s="125"/>
      <c r="M1288" s="125"/>
      <c r="N1288" s="125"/>
      <c r="O1288" s="125"/>
      <c r="P1288" s="125"/>
      <c r="Q1288" s="125"/>
      <c r="R1288" s="125"/>
      <c r="S1288" s="125"/>
      <c r="T1288" s="124"/>
      <c r="U1288" s="124"/>
      <c r="V1288" s="124"/>
      <c r="W1288" s="124"/>
      <c r="X1288" s="124"/>
    </row>
    <row r="1289" spans="1:24">
      <c r="A1289" s="124"/>
      <c r="B1289" s="124"/>
      <c r="C1289" s="124"/>
      <c r="D1289" s="124"/>
      <c r="E1289" s="124"/>
      <c r="F1289" s="125"/>
      <c r="G1289" s="125"/>
      <c r="H1289" s="125"/>
      <c r="I1289" s="125"/>
      <c r="J1289" s="125"/>
      <c r="K1289" s="125"/>
      <c r="L1289" s="125"/>
      <c r="M1289" s="125"/>
      <c r="N1289" s="125"/>
      <c r="O1289" s="125"/>
      <c r="P1289" s="125"/>
      <c r="Q1289" s="125"/>
      <c r="R1289" s="125"/>
      <c r="S1289" s="125"/>
      <c r="T1289" s="124"/>
      <c r="U1289" s="124"/>
      <c r="V1289" s="124"/>
      <c r="W1289" s="124"/>
      <c r="X1289" s="124"/>
    </row>
    <row r="1290" spans="1:24">
      <c r="A1290" s="124"/>
      <c r="B1290" s="124"/>
      <c r="C1290" s="124"/>
      <c r="D1290" s="124"/>
      <c r="E1290" s="124"/>
      <c r="F1290" s="125"/>
      <c r="G1290" s="125"/>
      <c r="H1290" s="125"/>
      <c r="I1290" s="125"/>
      <c r="J1290" s="125"/>
      <c r="K1290" s="125"/>
      <c r="L1290" s="125"/>
      <c r="M1290" s="125"/>
      <c r="N1290" s="125"/>
      <c r="O1290" s="125"/>
      <c r="P1290" s="125"/>
      <c r="Q1290" s="125"/>
      <c r="R1290" s="125"/>
      <c r="S1290" s="125"/>
      <c r="T1290" s="124"/>
      <c r="U1290" s="124"/>
      <c r="V1290" s="124"/>
      <c r="W1290" s="124"/>
      <c r="X1290" s="124"/>
    </row>
    <row r="1291" spans="1:24">
      <c r="A1291" s="124"/>
      <c r="B1291" s="124"/>
      <c r="C1291" s="124"/>
      <c r="D1291" s="124"/>
      <c r="E1291" s="124"/>
      <c r="F1291" s="125"/>
      <c r="G1291" s="125"/>
      <c r="H1291" s="125"/>
      <c r="I1291" s="125"/>
      <c r="J1291" s="125"/>
      <c r="K1291" s="125"/>
      <c r="L1291" s="125"/>
      <c r="M1291" s="125"/>
      <c r="N1291" s="125"/>
      <c r="O1291" s="125"/>
      <c r="P1291" s="125"/>
      <c r="Q1291" s="125"/>
      <c r="R1291" s="125"/>
      <c r="S1291" s="125"/>
      <c r="T1291" s="124"/>
      <c r="U1291" s="124"/>
      <c r="V1291" s="124"/>
      <c r="W1291" s="124"/>
      <c r="X1291" s="124"/>
    </row>
    <row r="1292" spans="1:24">
      <c r="A1292" s="124"/>
      <c r="B1292" s="124"/>
      <c r="C1292" s="124"/>
      <c r="D1292" s="124"/>
      <c r="E1292" s="124"/>
      <c r="F1292" s="125"/>
      <c r="G1292" s="125"/>
      <c r="H1292" s="125"/>
      <c r="I1292" s="125"/>
      <c r="J1292" s="125"/>
      <c r="K1292" s="125"/>
      <c r="L1292" s="125"/>
      <c r="M1292" s="125"/>
      <c r="N1292" s="125"/>
      <c r="O1292" s="125"/>
      <c r="P1292" s="125"/>
      <c r="Q1292" s="125"/>
      <c r="R1292" s="125"/>
      <c r="S1292" s="125"/>
      <c r="T1292" s="124"/>
      <c r="U1292" s="124"/>
      <c r="V1292" s="124"/>
      <c r="W1292" s="124"/>
      <c r="X1292" s="124"/>
    </row>
    <row r="1293" spans="1:24">
      <c r="A1293" s="124"/>
      <c r="B1293" s="124"/>
      <c r="C1293" s="124"/>
      <c r="D1293" s="124"/>
      <c r="E1293" s="124"/>
      <c r="F1293" s="125"/>
      <c r="G1293" s="125"/>
      <c r="H1293" s="125"/>
      <c r="I1293" s="125"/>
      <c r="J1293" s="125"/>
      <c r="K1293" s="125"/>
      <c r="L1293" s="125"/>
      <c r="M1293" s="125"/>
      <c r="N1293" s="125"/>
      <c r="O1293" s="125"/>
      <c r="P1293" s="125"/>
      <c r="Q1293" s="125"/>
      <c r="R1293" s="125"/>
      <c r="S1293" s="125"/>
      <c r="T1293" s="124"/>
      <c r="U1293" s="124"/>
      <c r="V1293" s="124"/>
      <c r="W1293" s="124"/>
      <c r="X1293" s="124"/>
    </row>
    <row r="1294" spans="1:24">
      <c r="A1294" s="124"/>
      <c r="B1294" s="124"/>
      <c r="C1294" s="124"/>
      <c r="D1294" s="124"/>
      <c r="E1294" s="124"/>
      <c r="F1294" s="125"/>
      <c r="G1294" s="125"/>
      <c r="H1294" s="125"/>
      <c r="I1294" s="125"/>
      <c r="J1294" s="125"/>
      <c r="K1294" s="125"/>
      <c r="L1294" s="125"/>
      <c r="M1294" s="125"/>
      <c r="N1294" s="125"/>
      <c r="O1294" s="125"/>
      <c r="P1294" s="125"/>
      <c r="Q1294" s="125"/>
      <c r="R1294" s="125"/>
      <c r="S1294" s="125"/>
      <c r="T1294" s="124"/>
      <c r="U1294" s="124"/>
      <c r="V1294" s="124"/>
      <c r="W1294" s="124"/>
      <c r="X1294" s="124"/>
    </row>
    <row r="1295" spans="1:24">
      <c r="A1295" s="124"/>
      <c r="B1295" s="124"/>
      <c r="C1295" s="124"/>
      <c r="D1295" s="124"/>
      <c r="E1295" s="124"/>
      <c r="F1295" s="125"/>
      <c r="G1295" s="125"/>
      <c r="H1295" s="125"/>
      <c r="I1295" s="125"/>
      <c r="J1295" s="125"/>
      <c r="K1295" s="125"/>
      <c r="L1295" s="125"/>
      <c r="M1295" s="125"/>
      <c r="N1295" s="125"/>
      <c r="O1295" s="125"/>
      <c r="P1295" s="125"/>
      <c r="Q1295" s="125"/>
      <c r="R1295" s="125"/>
      <c r="S1295" s="125"/>
      <c r="T1295" s="124"/>
      <c r="U1295" s="124"/>
      <c r="V1295" s="124"/>
      <c r="W1295" s="124"/>
      <c r="X1295" s="124"/>
    </row>
    <row r="1296" spans="1:24">
      <c r="A1296" s="124"/>
      <c r="B1296" s="124"/>
      <c r="C1296" s="124"/>
      <c r="D1296" s="124"/>
      <c r="E1296" s="124"/>
      <c r="F1296" s="125"/>
      <c r="G1296" s="125"/>
      <c r="H1296" s="125"/>
      <c r="I1296" s="125"/>
      <c r="J1296" s="125"/>
      <c r="K1296" s="125"/>
      <c r="L1296" s="125"/>
      <c r="M1296" s="125"/>
      <c r="N1296" s="125"/>
      <c r="O1296" s="125"/>
      <c r="P1296" s="125"/>
      <c r="Q1296" s="125"/>
      <c r="R1296" s="125"/>
      <c r="S1296" s="125"/>
      <c r="T1296" s="124"/>
      <c r="U1296" s="124"/>
      <c r="V1296" s="124"/>
      <c r="W1296" s="124"/>
      <c r="X1296" s="124"/>
    </row>
    <row r="1297" spans="1:24">
      <c r="A1297" s="124"/>
      <c r="B1297" s="124"/>
      <c r="C1297" s="124"/>
      <c r="D1297" s="124"/>
      <c r="E1297" s="124"/>
      <c r="F1297" s="125"/>
      <c r="G1297" s="125"/>
      <c r="H1297" s="125"/>
      <c r="I1297" s="125"/>
      <c r="J1297" s="125"/>
      <c r="K1297" s="125"/>
      <c r="L1297" s="125"/>
      <c r="M1297" s="125"/>
      <c r="N1297" s="125"/>
      <c r="O1297" s="125"/>
      <c r="P1297" s="125"/>
      <c r="Q1297" s="125"/>
      <c r="R1297" s="125"/>
      <c r="S1297" s="125"/>
      <c r="T1297" s="124"/>
      <c r="U1297" s="124"/>
      <c r="V1297" s="124"/>
      <c r="W1297" s="124"/>
      <c r="X1297" s="124"/>
    </row>
    <row r="1298" spans="1:24">
      <c r="A1298" s="124"/>
      <c r="B1298" s="124"/>
      <c r="C1298" s="124"/>
      <c r="D1298" s="124"/>
      <c r="E1298" s="124"/>
      <c r="F1298" s="125"/>
      <c r="G1298" s="125"/>
      <c r="H1298" s="125"/>
      <c r="I1298" s="125"/>
      <c r="J1298" s="125"/>
      <c r="K1298" s="125"/>
      <c r="L1298" s="125"/>
      <c r="M1298" s="125"/>
      <c r="N1298" s="125"/>
      <c r="O1298" s="125"/>
      <c r="P1298" s="125"/>
      <c r="Q1298" s="125"/>
      <c r="R1298" s="125"/>
      <c r="S1298" s="125"/>
      <c r="T1298" s="124"/>
      <c r="U1298" s="124"/>
      <c r="V1298" s="124"/>
      <c r="W1298" s="124"/>
      <c r="X1298" s="124"/>
    </row>
    <row r="1299" spans="1:24">
      <c r="A1299" s="124"/>
      <c r="B1299" s="124"/>
      <c r="C1299" s="124"/>
      <c r="D1299" s="124"/>
      <c r="E1299" s="124"/>
      <c r="F1299" s="125"/>
      <c r="G1299" s="125"/>
      <c r="H1299" s="125"/>
      <c r="I1299" s="125"/>
      <c r="J1299" s="125"/>
      <c r="K1299" s="125"/>
      <c r="L1299" s="125"/>
      <c r="M1299" s="125"/>
      <c r="N1299" s="125"/>
      <c r="O1299" s="125"/>
      <c r="P1299" s="125"/>
      <c r="Q1299" s="125"/>
      <c r="R1299" s="125"/>
      <c r="S1299" s="125"/>
      <c r="T1299" s="124"/>
      <c r="U1299" s="124"/>
      <c r="V1299" s="124"/>
      <c r="W1299" s="124"/>
      <c r="X1299" s="124"/>
    </row>
    <row r="1300" spans="1:24">
      <c r="A1300" s="124"/>
      <c r="B1300" s="124"/>
      <c r="C1300" s="124"/>
      <c r="D1300" s="124"/>
      <c r="E1300" s="124"/>
      <c r="F1300" s="125"/>
      <c r="G1300" s="125"/>
      <c r="H1300" s="125"/>
      <c r="I1300" s="125"/>
      <c r="J1300" s="125"/>
      <c r="K1300" s="125"/>
      <c r="L1300" s="125"/>
      <c r="M1300" s="125"/>
      <c r="N1300" s="125"/>
      <c r="O1300" s="125"/>
      <c r="P1300" s="125"/>
      <c r="Q1300" s="125"/>
      <c r="R1300" s="125"/>
      <c r="S1300" s="125"/>
      <c r="T1300" s="124"/>
      <c r="U1300" s="124"/>
      <c r="V1300" s="124"/>
      <c r="W1300" s="124"/>
      <c r="X1300" s="124"/>
    </row>
    <row r="1301" spans="1:24">
      <c r="A1301" s="124"/>
      <c r="B1301" s="124"/>
      <c r="C1301" s="124"/>
      <c r="D1301" s="124"/>
      <c r="E1301" s="124"/>
      <c r="F1301" s="125"/>
      <c r="G1301" s="125"/>
      <c r="H1301" s="125"/>
      <c r="I1301" s="125"/>
      <c r="J1301" s="125"/>
      <c r="K1301" s="125"/>
      <c r="L1301" s="125"/>
      <c r="M1301" s="125"/>
      <c r="N1301" s="125"/>
      <c r="O1301" s="125"/>
      <c r="P1301" s="125"/>
      <c r="Q1301" s="125"/>
      <c r="R1301" s="125"/>
      <c r="S1301" s="125"/>
      <c r="T1301" s="124"/>
      <c r="U1301" s="124"/>
      <c r="V1301" s="124"/>
      <c r="W1301" s="124"/>
      <c r="X1301" s="124"/>
    </row>
    <row r="1302" spans="1:24">
      <c r="A1302" s="124"/>
      <c r="B1302" s="124"/>
      <c r="C1302" s="124"/>
      <c r="D1302" s="124"/>
      <c r="E1302" s="124"/>
      <c r="F1302" s="125"/>
      <c r="G1302" s="125"/>
      <c r="H1302" s="125"/>
      <c r="I1302" s="125"/>
      <c r="J1302" s="125"/>
      <c r="K1302" s="125"/>
      <c r="L1302" s="125"/>
      <c r="M1302" s="125"/>
      <c r="N1302" s="125"/>
      <c r="O1302" s="125"/>
      <c r="P1302" s="125"/>
      <c r="Q1302" s="125"/>
      <c r="R1302" s="125"/>
      <c r="S1302" s="125"/>
      <c r="T1302" s="124"/>
      <c r="U1302" s="124"/>
      <c r="V1302" s="124"/>
      <c r="W1302" s="124"/>
      <c r="X1302" s="124"/>
    </row>
    <row r="1303" spans="1:24">
      <c r="A1303" s="124"/>
      <c r="B1303" s="124"/>
      <c r="C1303" s="124"/>
      <c r="D1303" s="124"/>
      <c r="E1303" s="124"/>
      <c r="F1303" s="125"/>
      <c r="G1303" s="125"/>
      <c r="H1303" s="125"/>
      <c r="I1303" s="125"/>
      <c r="J1303" s="125"/>
      <c r="K1303" s="125"/>
      <c r="L1303" s="125"/>
      <c r="M1303" s="125"/>
      <c r="N1303" s="125"/>
      <c r="O1303" s="125"/>
      <c r="P1303" s="125"/>
      <c r="Q1303" s="125"/>
      <c r="R1303" s="125"/>
      <c r="S1303" s="125"/>
      <c r="T1303" s="124"/>
      <c r="U1303" s="124"/>
      <c r="V1303" s="124"/>
      <c r="W1303" s="124"/>
      <c r="X1303" s="124"/>
    </row>
    <row r="1304" spans="1:24">
      <c r="A1304" s="124"/>
      <c r="B1304" s="124"/>
      <c r="C1304" s="124"/>
      <c r="D1304" s="124"/>
      <c r="E1304" s="124"/>
      <c r="F1304" s="125"/>
      <c r="G1304" s="125"/>
      <c r="H1304" s="125"/>
      <c r="I1304" s="125"/>
      <c r="J1304" s="125"/>
      <c r="K1304" s="125"/>
      <c r="L1304" s="125"/>
      <c r="M1304" s="125"/>
      <c r="N1304" s="125"/>
      <c r="O1304" s="125"/>
      <c r="P1304" s="125"/>
      <c r="Q1304" s="125"/>
      <c r="R1304" s="125"/>
      <c r="S1304" s="125"/>
      <c r="T1304" s="124"/>
      <c r="U1304" s="124"/>
      <c r="V1304" s="124"/>
      <c r="W1304" s="124"/>
      <c r="X1304" s="124"/>
    </row>
    <row r="1305" spans="1:24">
      <c r="A1305" s="124"/>
      <c r="B1305" s="124"/>
      <c r="C1305" s="124"/>
      <c r="D1305" s="124"/>
      <c r="E1305" s="124"/>
      <c r="F1305" s="125"/>
      <c r="G1305" s="125"/>
      <c r="H1305" s="125"/>
      <c r="I1305" s="125"/>
      <c r="J1305" s="125"/>
      <c r="K1305" s="125"/>
      <c r="L1305" s="125"/>
      <c r="M1305" s="125"/>
      <c r="N1305" s="125"/>
      <c r="O1305" s="125"/>
      <c r="P1305" s="125"/>
      <c r="Q1305" s="125"/>
      <c r="R1305" s="125"/>
      <c r="S1305" s="125"/>
      <c r="T1305" s="124"/>
      <c r="U1305" s="124"/>
      <c r="V1305" s="124"/>
      <c r="W1305" s="124"/>
      <c r="X1305" s="124"/>
    </row>
    <row r="1306" spans="1:24">
      <c r="A1306" s="124"/>
      <c r="B1306" s="124"/>
      <c r="C1306" s="124"/>
      <c r="D1306" s="124"/>
      <c r="E1306" s="124"/>
      <c r="F1306" s="125"/>
      <c r="G1306" s="125"/>
      <c r="H1306" s="125"/>
      <c r="I1306" s="125"/>
      <c r="J1306" s="125"/>
      <c r="K1306" s="125"/>
      <c r="L1306" s="125"/>
      <c r="M1306" s="125"/>
      <c r="N1306" s="125"/>
      <c r="O1306" s="125"/>
      <c r="P1306" s="125"/>
      <c r="Q1306" s="125"/>
      <c r="R1306" s="125"/>
      <c r="S1306" s="125"/>
      <c r="T1306" s="124"/>
      <c r="U1306" s="124"/>
      <c r="V1306" s="124"/>
      <c r="W1306" s="124"/>
      <c r="X1306" s="124"/>
    </row>
    <row r="1307" spans="1:24">
      <c r="A1307" s="124"/>
      <c r="B1307" s="124"/>
      <c r="C1307" s="124"/>
      <c r="D1307" s="124"/>
      <c r="E1307" s="124"/>
      <c r="F1307" s="125"/>
      <c r="G1307" s="125"/>
      <c r="H1307" s="125"/>
      <c r="I1307" s="125"/>
      <c r="J1307" s="125"/>
      <c r="K1307" s="125"/>
      <c r="L1307" s="125"/>
      <c r="M1307" s="125"/>
      <c r="N1307" s="125"/>
      <c r="O1307" s="125"/>
      <c r="P1307" s="125"/>
      <c r="Q1307" s="125"/>
      <c r="R1307" s="125"/>
      <c r="S1307" s="125"/>
      <c r="T1307" s="124"/>
      <c r="U1307" s="124"/>
      <c r="V1307" s="124"/>
      <c r="W1307" s="124"/>
      <c r="X1307" s="124"/>
    </row>
    <row r="1308" spans="1:24">
      <c r="A1308" s="124"/>
      <c r="B1308" s="124"/>
      <c r="C1308" s="124"/>
      <c r="D1308" s="124"/>
      <c r="E1308" s="124"/>
      <c r="F1308" s="125"/>
      <c r="G1308" s="125"/>
      <c r="H1308" s="125"/>
      <c r="I1308" s="125"/>
      <c r="J1308" s="125"/>
      <c r="K1308" s="125"/>
      <c r="L1308" s="125"/>
      <c r="M1308" s="125"/>
      <c r="N1308" s="125"/>
      <c r="O1308" s="125"/>
      <c r="P1308" s="125"/>
      <c r="Q1308" s="125"/>
      <c r="R1308" s="125"/>
      <c r="S1308" s="125"/>
      <c r="T1308" s="124"/>
      <c r="U1308" s="124"/>
      <c r="V1308" s="124"/>
      <c r="W1308" s="124"/>
      <c r="X1308" s="124"/>
    </row>
    <row r="1309" spans="1:24">
      <c r="A1309" s="124"/>
      <c r="B1309" s="124"/>
      <c r="C1309" s="124"/>
      <c r="D1309" s="124"/>
      <c r="E1309" s="124"/>
      <c r="F1309" s="125"/>
      <c r="G1309" s="125"/>
      <c r="H1309" s="125"/>
      <c r="I1309" s="125"/>
      <c r="J1309" s="125"/>
      <c r="K1309" s="125"/>
      <c r="L1309" s="125"/>
      <c r="M1309" s="125"/>
      <c r="N1309" s="125"/>
      <c r="O1309" s="125"/>
      <c r="P1309" s="125"/>
      <c r="Q1309" s="125"/>
      <c r="R1309" s="125"/>
      <c r="S1309" s="125"/>
      <c r="T1309" s="124"/>
      <c r="U1309" s="124"/>
      <c r="V1309" s="124"/>
      <c r="W1309" s="124"/>
      <c r="X1309" s="124"/>
    </row>
    <row r="1310" spans="1:24">
      <c r="A1310" s="124"/>
      <c r="B1310" s="124"/>
      <c r="C1310" s="124"/>
      <c r="D1310" s="124"/>
      <c r="E1310" s="124"/>
      <c r="F1310" s="125"/>
      <c r="G1310" s="125"/>
      <c r="H1310" s="125"/>
      <c r="I1310" s="125"/>
      <c r="J1310" s="125"/>
      <c r="K1310" s="125"/>
      <c r="L1310" s="125"/>
      <c r="M1310" s="125"/>
      <c r="N1310" s="125"/>
      <c r="O1310" s="125"/>
      <c r="P1310" s="125"/>
      <c r="Q1310" s="125"/>
      <c r="R1310" s="125"/>
      <c r="S1310" s="125"/>
      <c r="T1310" s="124"/>
      <c r="U1310" s="124"/>
      <c r="V1310" s="124"/>
      <c r="W1310" s="124"/>
      <c r="X1310" s="124"/>
    </row>
    <row r="1311" spans="1:24">
      <c r="A1311" s="124"/>
      <c r="B1311" s="124"/>
      <c r="C1311" s="124"/>
      <c r="D1311" s="124"/>
      <c r="E1311" s="124"/>
      <c r="F1311" s="125"/>
      <c r="G1311" s="125"/>
      <c r="H1311" s="125"/>
      <c r="I1311" s="125"/>
      <c r="J1311" s="125"/>
      <c r="K1311" s="125"/>
      <c r="L1311" s="125"/>
      <c r="M1311" s="125"/>
      <c r="N1311" s="125"/>
      <c r="O1311" s="125"/>
      <c r="P1311" s="125"/>
      <c r="Q1311" s="125"/>
      <c r="R1311" s="125"/>
      <c r="S1311" s="125"/>
      <c r="T1311" s="124"/>
      <c r="U1311" s="124"/>
      <c r="V1311" s="124"/>
      <c r="W1311" s="124"/>
      <c r="X1311" s="124"/>
    </row>
    <row r="1312" spans="1:24">
      <c r="A1312" s="124"/>
      <c r="B1312" s="124"/>
      <c r="C1312" s="124"/>
      <c r="D1312" s="124"/>
      <c r="E1312" s="124"/>
      <c r="F1312" s="125"/>
      <c r="G1312" s="125"/>
      <c r="H1312" s="125"/>
      <c r="I1312" s="125"/>
      <c r="J1312" s="125"/>
      <c r="K1312" s="125"/>
      <c r="L1312" s="125"/>
      <c r="M1312" s="125"/>
      <c r="N1312" s="125"/>
      <c r="O1312" s="125"/>
      <c r="P1312" s="125"/>
      <c r="Q1312" s="125"/>
      <c r="R1312" s="125"/>
      <c r="S1312" s="125"/>
      <c r="T1312" s="124"/>
      <c r="U1312" s="124"/>
      <c r="V1312" s="124"/>
      <c r="W1312" s="124"/>
      <c r="X1312" s="124"/>
    </row>
    <row r="1313" spans="1:24">
      <c r="A1313" s="124"/>
      <c r="B1313" s="124"/>
      <c r="C1313" s="124"/>
      <c r="D1313" s="124"/>
      <c r="E1313" s="124"/>
      <c r="F1313" s="125"/>
      <c r="G1313" s="125"/>
      <c r="H1313" s="125"/>
      <c r="I1313" s="125"/>
      <c r="J1313" s="125"/>
      <c r="K1313" s="125"/>
      <c r="L1313" s="125"/>
      <c r="M1313" s="125"/>
      <c r="N1313" s="125"/>
      <c r="O1313" s="125"/>
      <c r="P1313" s="125"/>
      <c r="Q1313" s="125"/>
      <c r="R1313" s="125"/>
      <c r="S1313" s="125"/>
      <c r="T1313" s="124"/>
      <c r="U1313" s="124"/>
      <c r="V1313" s="124"/>
      <c r="W1313" s="124"/>
      <c r="X1313" s="124"/>
    </row>
    <row r="1314" spans="1:24">
      <c r="A1314" s="124"/>
      <c r="B1314" s="124"/>
      <c r="C1314" s="124"/>
      <c r="D1314" s="124"/>
      <c r="E1314" s="124"/>
      <c r="F1314" s="125"/>
      <c r="G1314" s="125"/>
      <c r="H1314" s="125"/>
      <c r="I1314" s="125"/>
      <c r="J1314" s="125"/>
      <c r="K1314" s="125"/>
      <c r="L1314" s="125"/>
      <c r="M1314" s="125"/>
      <c r="N1314" s="125"/>
      <c r="O1314" s="125"/>
      <c r="P1314" s="125"/>
      <c r="Q1314" s="125"/>
      <c r="R1314" s="125"/>
      <c r="S1314" s="125"/>
      <c r="T1314" s="124"/>
      <c r="U1314" s="124"/>
      <c r="V1314" s="124"/>
      <c r="W1314" s="124"/>
      <c r="X1314" s="124"/>
    </row>
    <row r="1315" spans="1:24">
      <c r="A1315" s="124"/>
      <c r="B1315" s="124"/>
      <c r="C1315" s="124"/>
      <c r="D1315" s="124"/>
      <c r="E1315" s="124"/>
      <c r="F1315" s="125"/>
      <c r="G1315" s="125"/>
      <c r="H1315" s="125"/>
      <c r="I1315" s="125"/>
      <c r="J1315" s="125"/>
      <c r="K1315" s="125"/>
      <c r="L1315" s="125"/>
      <c r="M1315" s="125"/>
      <c r="N1315" s="125"/>
      <c r="O1315" s="125"/>
      <c r="P1315" s="125"/>
      <c r="Q1315" s="125"/>
      <c r="R1315" s="125"/>
      <c r="S1315" s="125"/>
      <c r="T1315" s="124"/>
      <c r="U1315" s="124"/>
      <c r="V1315" s="124"/>
      <c r="W1315" s="124"/>
      <c r="X1315" s="124"/>
    </row>
    <row r="1316" spans="1:24">
      <c r="A1316" s="124"/>
      <c r="B1316" s="124"/>
      <c r="C1316" s="124"/>
      <c r="D1316" s="124"/>
      <c r="E1316" s="124"/>
      <c r="F1316" s="125"/>
      <c r="G1316" s="125"/>
      <c r="H1316" s="125"/>
      <c r="I1316" s="125"/>
      <c r="J1316" s="125"/>
      <c r="K1316" s="125"/>
      <c r="L1316" s="125"/>
      <c r="M1316" s="125"/>
      <c r="N1316" s="125"/>
      <c r="O1316" s="125"/>
      <c r="P1316" s="125"/>
      <c r="Q1316" s="125"/>
      <c r="R1316" s="125"/>
      <c r="S1316" s="125"/>
      <c r="T1316" s="124"/>
      <c r="U1316" s="124"/>
      <c r="V1316" s="124"/>
      <c r="W1316" s="124"/>
      <c r="X1316" s="124"/>
    </row>
    <row r="1317" spans="1:24">
      <c r="A1317" s="124"/>
      <c r="B1317" s="124"/>
      <c r="C1317" s="124"/>
      <c r="D1317" s="124"/>
      <c r="E1317" s="124"/>
      <c r="F1317" s="125"/>
      <c r="G1317" s="125"/>
      <c r="H1317" s="125"/>
      <c r="I1317" s="125"/>
      <c r="J1317" s="125"/>
      <c r="K1317" s="125"/>
      <c r="L1317" s="125"/>
      <c r="M1317" s="125"/>
      <c r="N1317" s="125"/>
      <c r="O1317" s="125"/>
      <c r="P1317" s="125"/>
      <c r="Q1317" s="125"/>
      <c r="R1317" s="125"/>
      <c r="S1317" s="125"/>
      <c r="T1317" s="124"/>
      <c r="U1317" s="124"/>
      <c r="V1317" s="124"/>
      <c r="W1317" s="124"/>
      <c r="X1317" s="124"/>
    </row>
    <row r="1318" spans="1:24">
      <c r="A1318" s="124"/>
      <c r="B1318" s="124"/>
      <c r="C1318" s="124"/>
      <c r="D1318" s="124"/>
      <c r="E1318" s="124"/>
      <c r="F1318" s="125"/>
      <c r="G1318" s="125"/>
      <c r="H1318" s="125"/>
      <c r="I1318" s="125"/>
      <c r="J1318" s="125"/>
      <c r="K1318" s="125"/>
      <c r="L1318" s="125"/>
      <c r="M1318" s="125"/>
      <c r="N1318" s="125"/>
      <c r="O1318" s="125"/>
      <c r="P1318" s="125"/>
      <c r="Q1318" s="125"/>
      <c r="R1318" s="125"/>
      <c r="S1318" s="125"/>
      <c r="T1318" s="124"/>
      <c r="U1318" s="124"/>
      <c r="V1318" s="124"/>
      <c r="W1318" s="124"/>
      <c r="X1318" s="124"/>
    </row>
    <row r="1319" spans="1:24">
      <c r="A1319" s="124"/>
      <c r="B1319" s="124"/>
      <c r="C1319" s="124"/>
      <c r="D1319" s="124"/>
      <c r="E1319" s="124"/>
      <c r="F1319" s="125"/>
      <c r="G1319" s="125"/>
      <c r="H1319" s="125"/>
      <c r="I1319" s="125"/>
      <c r="J1319" s="125"/>
      <c r="K1319" s="125"/>
      <c r="L1319" s="125"/>
      <c r="M1319" s="125"/>
      <c r="N1319" s="125"/>
      <c r="O1319" s="125"/>
      <c r="P1319" s="125"/>
      <c r="Q1319" s="125"/>
      <c r="R1319" s="125"/>
      <c r="S1319" s="125"/>
      <c r="T1319" s="124"/>
      <c r="U1319" s="124"/>
      <c r="V1319" s="124"/>
      <c r="W1319" s="124"/>
      <c r="X1319" s="124"/>
    </row>
    <row r="1320" spans="1:24">
      <c r="A1320" s="124"/>
      <c r="B1320" s="124"/>
      <c r="C1320" s="124"/>
      <c r="D1320" s="124"/>
      <c r="E1320" s="124"/>
      <c r="F1320" s="125"/>
      <c r="G1320" s="125"/>
      <c r="H1320" s="125"/>
      <c r="I1320" s="125"/>
      <c r="J1320" s="125"/>
      <c r="K1320" s="125"/>
      <c r="L1320" s="125"/>
      <c r="M1320" s="125"/>
      <c r="N1320" s="125"/>
      <c r="O1320" s="125"/>
      <c r="P1320" s="125"/>
      <c r="Q1320" s="125"/>
      <c r="R1320" s="125"/>
      <c r="S1320" s="125"/>
      <c r="T1320" s="124"/>
      <c r="U1320" s="124"/>
      <c r="V1320" s="124"/>
      <c r="W1320" s="124"/>
      <c r="X1320" s="124"/>
    </row>
    <row r="1321" spans="1:24">
      <c r="A1321" s="124"/>
      <c r="B1321" s="124"/>
      <c r="C1321" s="124"/>
      <c r="D1321" s="124"/>
      <c r="E1321" s="124"/>
      <c r="F1321" s="125"/>
      <c r="G1321" s="125"/>
      <c r="H1321" s="125"/>
      <c r="I1321" s="125"/>
      <c r="J1321" s="125"/>
      <c r="K1321" s="125"/>
      <c r="L1321" s="125"/>
      <c r="M1321" s="125"/>
      <c r="N1321" s="125"/>
      <c r="O1321" s="125"/>
      <c r="P1321" s="125"/>
      <c r="Q1321" s="125"/>
      <c r="R1321" s="125"/>
      <c r="S1321" s="125"/>
      <c r="T1321" s="124"/>
      <c r="U1321" s="124"/>
      <c r="V1321" s="124"/>
      <c r="W1321" s="124"/>
      <c r="X1321" s="124"/>
    </row>
    <row r="1322" spans="1:24">
      <c r="A1322" s="124"/>
      <c r="B1322" s="124"/>
      <c r="C1322" s="124"/>
      <c r="D1322" s="124"/>
      <c r="E1322" s="124"/>
      <c r="F1322" s="125"/>
      <c r="G1322" s="125"/>
      <c r="H1322" s="125"/>
      <c r="I1322" s="125"/>
      <c r="J1322" s="125"/>
      <c r="K1322" s="125"/>
      <c r="L1322" s="125"/>
      <c r="M1322" s="125"/>
      <c r="N1322" s="125"/>
      <c r="O1322" s="125"/>
      <c r="P1322" s="125"/>
      <c r="Q1322" s="125"/>
      <c r="R1322" s="125"/>
      <c r="S1322" s="125"/>
      <c r="T1322" s="124"/>
      <c r="U1322" s="124"/>
      <c r="V1322" s="124"/>
      <c r="W1322" s="124"/>
      <c r="X1322" s="124"/>
    </row>
    <row r="1323" spans="1:24">
      <c r="A1323" s="124"/>
      <c r="B1323" s="124"/>
      <c r="C1323" s="124"/>
      <c r="D1323" s="124"/>
      <c r="E1323" s="124"/>
      <c r="F1323" s="125"/>
      <c r="G1323" s="125"/>
      <c r="H1323" s="125"/>
      <c r="I1323" s="125"/>
      <c r="J1323" s="125"/>
      <c r="K1323" s="125"/>
      <c r="L1323" s="125"/>
      <c r="M1323" s="125"/>
      <c r="N1323" s="125"/>
      <c r="O1323" s="125"/>
      <c r="P1323" s="125"/>
      <c r="Q1323" s="125"/>
      <c r="R1323" s="125"/>
      <c r="S1323" s="125"/>
      <c r="T1323" s="124"/>
      <c r="U1323" s="124"/>
      <c r="V1323" s="124"/>
      <c r="W1323" s="124"/>
      <c r="X1323" s="124"/>
    </row>
    <row r="1324" spans="1:24">
      <c r="A1324" s="124"/>
      <c r="B1324" s="124"/>
      <c r="C1324" s="124"/>
      <c r="D1324" s="124"/>
      <c r="E1324" s="124"/>
      <c r="F1324" s="125"/>
      <c r="G1324" s="125"/>
      <c r="H1324" s="125"/>
      <c r="I1324" s="125"/>
      <c r="J1324" s="125"/>
      <c r="K1324" s="125"/>
      <c r="L1324" s="125"/>
      <c r="M1324" s="125"/>
      <c r="N1324" s="125"/>
      <c r="O1324" s="125"/>
      <c r="P1324" s="125"/>
      <c r="Q1324" s="125"/>
      <c r="R1324" s="125"/>
      <c r="S1324" s="125"/>
      <c r="T1324" s="124"/>
      <c r="U1324" s="124"/>
      <c r="V1324" s="124"/>
      <c r="W1324" s="124"/>
      <c r="X1324" s="124"/>
    </row>
    <row r="1325" spans="1:24">
      <c r="A1325" s="124"/>
      <c r="B1325" s="124"/>
      <c r="C1325" s="124"/>
      <c r="D1325" s="124"/>
      <c r="E1325" s="124"/>
      <c r="F1325" s="125"/>
      <c r="G1325" s="125"/>
      <c r="H1325" s="125"/>
      <c r="I1325" s="125"/>
      <c r="J1325" s="125"/>
      <c r="K1325" s="125"/>
      <c r="L1325" s="125"/>
      <c r="M1325" s="125"/>
      <c r="N1325" s="125"/>
      <c r="O1325" s="125"/>
      <c r="P1325" s="125"/>
      <c r="Q1325" s="125"/>
      <c r="R1325" s="125"/>
      <c r="S1325" s="125"/>
      <c r="T1325" s="124"/>
      <c r="U1325" s="124"/>
      <c r="V1325" s="124"/>
      <c r="W1325" s="124"/>
      <c r="X1325" s="124"/>
    </row>
    <row r="1326" spans="1:24">
      <c r="A1326" s="124"/>
      <c r="B1326" s="124"/>
      <c r="C1326" s="124"/>
      <c r="D1326" s="124"/>
      <c r="E1326" s="124"/>
      <c r="F1326" s="125"/>
      <c r="G1326" s="125"/>
      <c r="H1326" s="125"/>
      <c r="I1326" s="125"/>
      <c r="J1326" s="125"/>
      <c r="K1326" s="125"/>
      <c r="L1326" s="125"/>
      <c r="M1326" s="125"/>
      <c r="N1326" s="125"/>
      <c r="O1326" s="125"/>
      <c r="P1326" s="125"/>
      <c r="Q1326" s="125"/>
      <c r="R1326" s="125"/>
      <c r="S1326" s="125"/>
      <c r="T1326" s="124"/>
      <c r="U1326" s="124"/>
      <c r="V1326" s="124"/>
      <c r="W1326" s="124"/>
      <c r="X1326" s="124"/>
    </row>
    <row r="1327" spans="1:24">
      <c r="A1327" s="124"/>
      <c r="B1327" s="124"/>
      <c r="C1327" s="124"/>
      <c r="D1327" s="124"/>
      <c r="E1327" s="124"/>
      <c r="F1327" s="125"/>
      <c r="G1327" s="125"/>
      <c r="H1327" s="125"/>
      <c r="I1327" s="125"/>
      <c r="J1327" s="125"/>
      <c r="K1327" s="125"/>
      <c r="L1327" s="125"/>
      <c r="M1327" s="125"/>
      <c r="N1327" s="125"/>
      <c r="O1327" s="125"/>
      <c r="P1327" s="125"/>
      <c r="Q1327" s="125"/>
      <c r="R1327" s="125"/>
      <c r="S1327" s="125"/>
      <c r="T1327" s="124"/>
      <c r="U1327" s="124"/>
      <c r="V1327" s="124"/>
      <c r="W1327" s="124"/>
      <c r="X1327" s="124"/>
    </row>
    <row r="1328" spans="1:24">
      <c r="A1328" s="124"/>
      <c r="B1328" s="124"/>
      <c r="C1328" s="124"/>
      <c r="D1328" s="124"/>
      <c r="E1328" s="124"/>
      <c r="F1328" s="125"/>
      <c r="G1328" s="125"/>
      <c r="H1328" s="125"/>
      <c r="I1328" s="125"/>
      <c r="J1328" s="125"/>
      <c r="K1328" s="125"/>
      <c r="L1328" s="125"/>
      <c r="M1328" s="125"/>
      <c r="N1328" s="125"/>
      <c r="O1328" s="125"/>
      <c r="P1328" s="125"/>
      <c r="Q1328" s="125"/>
      <c r="R1328" s="125"/>
      <c r="S1328" s="125"/>
      <c r="T1328" s="124"/>
      <c r="U1328" s="124"/>
      <c r="V1328" s="124"/>
      <c r="W1328" s="124"/>
      <c r="X1328" s="124"/>
    </row>
    <row r="1329" spans="1:24">
      <c r="A1329" s="124"/>
      <c r="B1329" s="124"/>
      <c r="C1329" s="124"/>
      <c r="D1329" s="124"/>
      <c r="E1329" s="124"/>
      <c r="F1329" s="125"/>
      <c r="G1329" s="125"/>
      <c r="H1329" s="125"/>
      <c r="I1329" s="125"/>
      <c r="J1329" s="125"/>
      <c r="K1329" s="125"/>
      <c r="L1329" s="125"/>
      <c r="M1329" s="125"/>
      <c r="N1329" s="125"/>
      <c r="O1329" s="125"/>
      <c r="P1329" s="125"/>
      <c r="Q1329" s="125"/>
      <c r="R1329" s="125"/>
      <c r="S1329" s="125"/>
      <c r="T1329" s="124"/>
      <c r="U1329" s="124"/>
      <c r="V1329" s="124"/>
      <c r="W1329" s="124"/>
      <c r="X1329" s="124"/>
    </row>
    <row r="1330" spans="1:24">
      <c r="A1330" s="124"/>
      <c r="B1330" s="124"/>
      <c r="C1330" s="124"/>
      <c r="D1330" s="124"/>
      <c r="E1330" s="124"/>
      <c r="F1330" s="125"/>
      <c r="G1330" s="125"/>
      <c r="H1330" s="125"/>
      <c r="I1330" s="125"/>
      <c r="J1330" s="125"/>
      <c r="K1330" s="125"/>
      <c r="L1330" s="125"/>
      <c r="M1330" s="125"/>
      <c r="N1330" s="125"/>
      <c r="O1330" s="125"/>
      <c r="P1330" s="125"/>
      <c r="Q1330" s="125"/>
      <c r="R1330" s="125"/>
      <c r="S1330" s="125"/>
      <c r="T1330" s="124"/>
      <c r="U1330" s="124"/>
      <c r="V1330" s="124"/>
      <c r="W1330" s="124"/>
      <c r="X1330" s="124"/>
    </row>
    <row r="1331" spans="1:24">
      <c r="A1331" s="124"/>
      <c r="B1331" s="124"/>
      <c r="C1331" s="124"/>
      <c r="D1331" s="124"/>
      <c r="E1331" s="124"/>
      <c r="F1331" s="125"/>
      <c r="G1331" s="125"/>
      <c r="H1331" s="125"/>
      <c r="I1331" s="125"/>
      <c r="J1331" s="125"/>
      <c r="K1331" s="125"/>
      <c r="L1331" s="125"/>
      <c r="M1331" s="125"/>
      <c r="N1331" s="125"/>
      <c r="O1331" s="125"/>
      <c r="P1331" s="125"/>
      <c r="Q1331" s="125"/>
      <c r="R1331" s="125"/>
      <c r="S1331" s="125"/>
      <c r="T1331" s="124"/>
      <c r="U1331" s="124"/>
      <c r="V1331" s="124"/>
      <c r="W1331" s="124"/>
      <c r="X1331" s="124"/>
    </row>
    <row r="1332" spans="1:24">
      <c r="A1332" s="124"/>
      <c r="B1332" s="124"/>
      <c r="C1332" s="124"/>
      <c r="D1332" s="124"/>
      <c r="E1332" s="124"/>
      <c r="F1332" s="125"/>
      <c r="G1332" s="125"/>
      <c r="H1332" s="125"/>
      <c r="I1332" s="125"/>
      <c r="J1332" s="125"/>
      <c r="K1332" s="125"/>
      <c r="L1332" s="125"/>
      <c r="M1332" s="125"/>
      <c r="N1332" s="125"/>
      <c r="O1332" s="125"/>
      <c r="P1332" s="125"/>
      <c r="Q1332" s="125"/>
      <c r="R1332" s="125"/>
      <c r="S1332" s="125"/>
      <c r="T1332" s="124"/>
      <c r="U1332" s="124"/>
      <c r="V1332" s="124"/>
      <c r="W1332" s="124"/>
      <c r="X1332" s="124"/>
    </row>
    <row r="1333" spans="1:24">
      <c r="A1333" s="124"/>
      <c r="B1333" s="124"/>
      <c r="C1333" s="124"/>
      <c r="D1333" s="124"/>
      <c r="E1333" s="124"/>
      <c r="F1333" s="125"/>
      <c r="G1333" s="125"/>
      <c r="H1333" s="125"/>
      <c r="I1333" s="125"/>
      <c r="J1333" s="125"/>
      <c r="K1333" s="125"/>
      <c r="L1333" s="125"/>
      <c r="M1333" s="125"/>
      <c r="N1333" s="125"/>
      <c r="O1333" s="125"/>
      <c r="P1333" s="125"/>
      <c r="Q1333" s="125"/>
      <c r="R1333" s="125"/>
      <c r="S1333" s="125"/>
      <c r="T1333" s="124"/>
      <c r="U1333" s="124"/>
      <c r="V1333" s="124"/>
      <c r="W1333" s="124"/>
      <c r="X1333" s="124"/>
    </row>
    <row r="1334" spans="1:24">
      <c r="A1334" s="124"/>
      <c r="B1334" s="124"/>
      <c r="C1334" s="124"/>
      <c r="D1334" s="124"/>
      <c r="E1334" s="124"/>
      <c r="F1334" s="125"/>
      <c r="G1334" s="125"/>
      <c r="H1334" s="125"/>
      <c r="I1334" s="125"/>
      <c r="J1334" s="125"/>
      <c r="K1334" s="125"/>
      <c r="L1334" s="125"/>
      <c r="M1334" s="125"/>
      <c r="N1334" s="125"/>
      <c r="O1334" s="125"/>
      <c r="P1334" s="125"/>
      <c r="Q1334" s="125"/>
      <c r="R1334" s="125"/>
      <c r="S1334" s="125"/>
      <c r="T1334" s="124"/>
      <c r="U1334" s="124"/>
      <c r="V1334" s="124"/>
      <c r="W1334" s="124"/>
      <c r="X1334" s="124"/>
    </row>
    <row r="1335" spans="1:24">
      <c r="A1335" s="124"/>
      <c r="B1335" s="124"/>
      <c r="C1335" s="124"/>
      <c r="D1335" s="124"/>
      <c r="E1335" s="124"/>
      <c r="F1335" s="125"/>
      <c r="G1335" s="125"/>
      <c r="H1335" s="125"/>
      <c r="I1335" s="125"/>
      <c r="J1335" s="125"/>
      <c r="K1335" s="125"/>
      <c r="L1335" s="125"/>
      <c r="M1335" s="125"/>
      <c r="N1335" s="125"/>
      <c r="O1335" s="125"/>
      <c r="P1335" s="125"/>
      <c r="Q1335" s="125"/>
      <c r="R1335" s="125"/>
      <c r="S1335" s="125"/>
      <c r="T1335" s="124"/>
      <c r="U1335" s="124"/>
      <c r="V1335" s="124"/>
      <c r="W1335" s="124"/>
      <c r="X1335" s="124"/>
    </row>
    <row r="1336" spans="1:24">
      <c r="A1336" s="124"/>
      <c r="B1336" s="124"/>
      <c r="C1336" s="124"/>
      <c r="D1336" s="124"/>
      <c r="E1336" s="124"/>
      <c r="F1336" s="125"/>
      <c r="G1336" s="125"/>
      <c r="H1336" s="125"/>
      <c r="I1336" s="125"/>
      <c r="J1336" s="125"/>
      <c r="K1336" s="125"/>
      <c r="L1336" s="125"/>
      <c r="M1336" s="125"/>
      <c r="N1336" s="125"/>
      <c r="O1336" s="125"/>
      <c r="P1336" s="125"/>
      <c r="Q1336" s="125"/>
      <c r="R1336" s="125"/>
      <c r="S1336" s="125"/>
      <c r="T1336" s="124"/>
      <c r="U1336" s="124"/>
      <c r="V1336" s="124"/>
      <c r="W1336" s="124"/>
      <c r="X1336" s="124"/>
    </row>
    <row r="1337" spans="1:24">
      <c r="A1337" s="124"/>
      <c r="B1337" s="124"/>
      <c r="C1337" s="124"/>
      <c r="D1337" s="124"/>
      <c r="E1337" s="124"/>
      <c r="F1337" s="125"/>
      <c r="G1337" s="125"/>
      <c r="H1337" s="125"/>
      <c r="I1337" s="125"/>
      <c r="J1337" s="125"/>
      <c r="K1337" s="125"/>
      <c r="L1337" s="125"/>
      <c r="M1337" s="125"/>
      <c r="N1337" s="125"/>
      <c r="O1337" s="125"/>
      <c r="P1337" s="125"/>
      <c r="Q1337" s="125"/>
      <c r="R1337" s="125"/>
      <c r="S1337" s="125"/>
      <c r="T1337" s="124"/>
      <c r="U1337" s="124"/>
      <c r="V1337" s="124"/>
      <c r="W1337" s="124"/>
      <c r="X1337" s="124"/>
    </row>
    <row r="1338" spans="1:24">
      <c r="A1338" s="124"/>
      <c r="B1338" s="124"/>
      <c r="C1338" s="124"/>
      <c r="D1338" s="124"/>
      <c r="E1338" s="124"/>
      <c r="F1338" s="125"/>
      <c r="G1338" s="125"/>
      <c r="H1338" s="125"/>
      <c r="I1338" s="125"/>
      <c r="J1338" s="125"/>
      <c r="K1338" s="125"/>
      <c r="L1338" s="125"/>
      <c r="M1338" s="125"/>
      <c r="N1338" s="125"/>
      <c r="O1338" s="125"/>
      <c r="P1338" s="125"/>
      <c r="Q1338" s="125"/>
      <c r="R1338" s="125"/>
      <c r="S1338" s="125"/>
      <c r="T1338" s="124"/>
      <c r="U1338" s="124"/>
      <c r="V1338" s="124"/>
      <c r="W1338" s="124"/>
      <c r="X1338" s="124"/>
    </row>
    <row r="1339" spans="1:24">
      <c r="A1339" s="124"/>
      <c r="B1339" s="124"/>
      <c r="C1339" s="124"/>
      <c r="D1339" s="124"/>
      <c r="E1339" s="124"/>
      <c r="F1339" s="125"/>
      <c r="G1339" s="125"/>
      <c r="H1339" s="125"/>
      <c r="I1339" s="125"/>
      <c r="J1339" s="125"/>
      <c r="K1339" s="125"/>
      <c r="L1339" s="125"/>
      <c r="M1339" s="125"/>
      <c r="N1339" s="125"/>
      <c r="O1339" s="125"/>
      <c r="P1339" s="125"/>
      <c r="Q1339" s="125"/>
      <c r="R1339" s="125"/>
      <c r="S1339" s="125"/>
      <c r="T1339" s="124"/>
      <c r="U1339" s="124"/>
      <c r="V1339" s="124"/>
      <c r="W1339" s="124"/>
      <c r="X1339" s="124"/>
    </row>
    <row r="1340" spans="1:24">
      <c r="A1340" s="124"/>
      <c r="B1340" s="124"/>
      <c r="C1340" s="124"/>
      <c r="D1340" s="124"/>
      <c r="E1340" s="124"/>
      <c r="F1340" s="125"/>
      <c r="G1340" s="125"/>
      <c r="H1340" s="125"/>
      <c r="I1340" s="125"/>
      <c r="J1340" s="125"/>
      <c r="K1340" s="125"/>
      <c r="L1340" s="125"/>
      <c r="M1340" s="125"/>
      <c r="N1340" s="125"/>
      <c r="O1340" s="125"/>
      <c r="P1340" s="125"/>
      <c r="Q1340" s="125"/>
      <c r="R1340" s="125"/>
      <c r="S1340" s="125"/>
      <c r="T1340" s="124"/>
      <c r="U1340" s="124"/>
      <c r="V1340" s="124"/>
      <c r="W1340" s="124"/>
      <c r="X1340" s="124"/>
    </row>
    <row r="1341" spans="1:24">
      <c r="A1341" s="124"/>
      <c r="B1341" s="124"/>
      <c r="C1341" s="124"/>
      <c r="D1341" s="124"/>
      <c r="E1341" s="124"/>
      <c r="F1341" s="125"/>
      <c r="G1341" s="125"/>
      <c r="H1341" s="125"/>
      <c r="I1341" s="125"/>
      <c r="J1341" s="125"/>
      <c r="K1341" s="125"/>
      <c r="L1341" s="125"/>
      <c r="M1341" s="125"/>
      <c r="N1341" s="125"/>
      <c r="O1341" s="125"/>
      <c r="P1341" s="125"/>
      <c r="Q1341" s="125"/>
      <c r="R1341" s="125"/>
      <c r="S1341" s="125"/>
      <c r="T1341" s="124"/>
      <c r="U1341" s="124"/>
      <c r="V1341" s="124"/>
      <c r="W1341" s="124"/>
      <c r="X1341" s="124"/>
    </row>
    <row r="1342" spans="1:24">
      <c r="A1342" s="124"/>
      <c r="B1342" s="124"/>
      <c r="C1342" s="124"/>
      <c r="D1342" s="124"/>
      <c r="E1342" s="124"/>
      <c r="F1342" s="125"/>
      <c r="G1342" s="125"/>
      <c r="H1342" s="125"/>
      <c r="I1342" s="125"/>
      <c r="J1342" s="125"/>
      <c r="K1342" s="125"/>
      <c r="L1342" s="125"/>
      <c r="M1342" s="125"/>
      <c r="N1342" s="125"/>
      <c r="O1342" s="125"/>
      <c r="P1342" s="125"/>
      <c r="Q1342" s="125"/>
      <c r="R1342" s="125"/>
      <c r="S1342" s="125"/>
      <c r="T1342" s="124"/>
      <c r="U1342" s="124"/>
      <c r="V1342" s="124"/>
      <c r="W1342" s="124"/>
      <c r="X1342" s="124"/>
    </row>
    <row r="1343" spans="1:24">
      <c r="A1343" s="124"/>
      <c r="B1343" s="124"/>
      <c r="C1343" s="124"/>
      <c r="D1343" s="124"/>
      <c r="E1343" s="124"/>
      <c r="F1343" s="125"/>
      <c r="G1343" s="125"/>
      <c r="H1343" s="125"/>
      <c r="I1343" s="125"/>
      <c r="J1343" s="125"/>
      <c r="K1343" s="125"/>
      <c r="L1343" s="125"/>
      <c r="M1343" s="125"/>
      <c r="N1343" s="125"/>
      <c r="O1343" s="125"/>
      <c r="P1343" s="125"/>
      <c r="Q1343" s="125"/>
      <c r="R1343" s="125"/>
      <c r="S1343" s="125"/>
      <c r="T1343" s="124"/>
      <c r="U1343" s="124"/>
      <c r="V1343" s="124"/>
      <c r="W1343" s="124"/>
      <c r="X1343" s="124"/>
    </row>
    <row r="1344" spans="1:24">
      <c r="A1344" s="124"/>
      <c r="B1344" s="124"/>
      <c r="C1344" s="124"/>
      <c r="D1344" s="124"/>
      <c r="E1344" s="124"/>
      <c r="F1344" s="125"/>
      <c r="G1344" s="125"/>
      <c r="H1344" s="125"/>
      <c r="I1344" s="125"/>
      <c r="J1344" s="125"/>
      <c r="K1344" s="125"/>
      <c r="L1344" s="125"/>
      <c r="M1344" s="125"/>
      <c r="N1344" s="125"/>
      <c r="O1344" s="125"/>
      <c r="P1344" s="125"/>
      <c r="Q1344" s="125"/>
      <c r="R1344" s="125"/>
      <c r="S1344" s="125"/>
      <c r="T1344" s="124"/>
      <c r="U1344" s="124"/>
      <c r="V1344" s="124"/>
      <c r="W1344" s="124"/>
      <c r="X1344" s="124"/>
    </row>
    <row r="1345" spans="1:24">
      <c r="A1345" s="124"/>
      <c r="B1345" s="124"/>
      <c r="C1345" s="124"/>
      <c r="D1345" s="124"/>
      <c r="E1345" s="124"/>
      <c r="F1345" s="125"/>
      <c r="G1345" s="125"/>
      <c r="H1345" s="125"/>
      <c r="I1345" s="125"/>
      <c r="J1345" s="125"/>
      <c r="K1345" s="125"/>
      <c r="L1345" s="125"/>
      <c r="M1345" s="125"/>
      <c r="N1345" s="125"/>
      <c r="O1345" s="125"/>
      <c r="P1345" s="125"/>
      <c r="Q1345" s="125"/>
      <c r="R1345" s="125"/>
      <c r="S1345" s="125"/>
      <c r="T1345" s="124"/>
      <c r="U1345" s="124"/>
      <c r="V1345" s="124"/>
      <c r="W1345" s="124"/>
      <c r="X1345" s="124"/>
    </row>
    <row r="1346" spans="1:24">
      <c r="A1346" s="124"/>
      <c r="B1346" s="124"/>
      <c r="C1346" s="124"/>
      <c r="D1346" s="124"/>
      <c r="E1346" s="124"/>
      <c r="F1346" s="125"/>
      <c r="G1346" s="125"/>
      <c r="H1346" s="125"/>
      <c r="I1346" s="125"/>
      <c r="J1346" s="125"/>
      <c r="K1346" s="125"/>
      <c r="L1346" s="125"/>
      <c r="M1346" s="125"/>
      <c r="N1346" s="125"/>
      <c r="O1346" s="125"/>
      <c r="P1346" s="125"/>
      <c r="Q1346" s="125"/>
      <c r="R1346" s="125"/>
      <c r="S1346" s="125"/>
      <c r="T1346" s="124"/>
      <c r="U1346" s="124"/>
      <c r="V1346" s="124"/>
      <c r="W1346" s="124"/>
      <c r="X1346" s="124"/>
    </row>
    <row r="1347" spans="1:24">
      <c r="A1347" s="124"/>
      <c r="B1347" s="124"/>
      <c r="C1347" s="124"/>
      <c r="D1347" s="124"/>
      <c r="E1347" s="124"/>
      <c r="F1347" s="125"/>
      <c r="G1347" s="125"/>
      <c r="H1347" s="125"/>
      <c r="I1347" s="125"/>
      <c r="J1347" s="125"/>
      <c r="K1347" s="125"/>
      <c r="L1347" s="125"/>
      <c r="M1347" s="125"/>
      <c r="N1347" s="125"/>
      <c r="O1347" s="125"/>
      <c r="P1347" s="125"/>
      <c r="Q1347" s="125"/>
      <c r="R1347" s="125"/>
      <c r="S1347" s="125"/>
      <c r="T1347" s="124"/>
      <c r="U1347" s="124"/>
      <c r="V1347" s="124"/>
      <c r="W1347" s="124"/>
      <c r="X1347" s="124"/>
    </row>
    <row r="1348" spans="1:24">
      <c r="A1348" s="124"/>
      <c r="B1348" s="124"/>
      <c r="C1348" s="124"/>
      <c r="D1348" s="124"/>
      <c r="E1348" s="124"/>
      <c r="F1348" s="125"/>
      <c r="G1348" s="125"/>
      <c r="H1348" s="125"/>
      <c r="I1348" s="125"/>
      <c r="J1348" s="125"/>
      <c r="K1348" s="125"/>
      <c r="L1348" s="125"/>
      <c r="M1348" s="125"/>
      <c r="N1348" s="125"/>
      <c r="O1348" s="125"/>
      <c r="P1348" s="125"/>
      <c r="Q1348" s="125"/>
      <c r="R1348" s="125"/>
      <c r="S1348" s="125"/>
      <c r="T1348" s="124"/>
      <c r="U1348" s="124"/>
      <c r="V1348" s="124"/>
      <c r="W1348" s="124"/>
      <c r="X1348" s="124"/>
    </row>
    <row r="1349" spans="1:24">
      <c r="A1349" s="124"/>
      <c r="B1349" s="124"/>
      <c r="C1349" s="124"/>
      <c r="D1349" s="124"/>
      <c r="E1349" s="124"/>
      <c r="F1349" s="125"/>
      <c r="G1349" s="125"/>
      <c r="H1349" s="125"/>
      <c r="I1349" s="125"/>
      <c r="J1349" s="125"/>
      <c r="K1349" s="125"/>
      <c r="L1349" s="125"/>
      <c r="M1349" s="125"/>
      <c r="N1349" s="125"/>
      <c r="O1349" s="125"/>
      <c r="P1349" s="125"/>
      <c r="Q1349" s="125"/>
      <c r="R1349" s="125"/>
      <c r="S1349" s="125"/>
      <c r="T1349" s="124"/>
      <c r="U1349" s="124"/>
      <c r="V1349" s="124"/>
      <c r="W1349" s="124"/>
      <c r="X1349" s="124"/>
    </row>
    <row r="1350" spans="1:24">
      <c r="A1350" s="124"/>
      <c r="B1350" s="124"/>
      <c r="C1350" s="124"/>
      <c r="D1350" s="124"/>
      <c r="E1350" s="124"/>
      <c r="F1350" s="125"/>
      <c r="G1350" s="125"/>
      <c r="H1350" s="125"/>
      <c r="I1350" s="125"/>
      <c r="J1350" s="125"/>
      <c r="K1350" s="125"/>
      <c r="L1350" s="125"/>
      <c r="M1350" s="125"/>
      <c r="N1350" s="125"/>
      <c r="O1350" s="125"/>
      <c r="P1350" s="125"/>
      <c r="Q1350" s="125"/>
      <c r="R1350" s="125"/>
      <c r="S1350" s="125"/>
      <c r="T1350" s="124"/>
      <c r="U1350" s="124"/>
      <c r="V1350" s="124"/>
      <c r="W1350" s="124"/>
      <c r="X1350" s="124"/>
    </row>
    <row r="1351" spans="1:24">
      <c r="A1351" s="124"/>
      <c r="B1351" s="124"/>
      <c r="C1351" s="124"/>
      <c r="D1351" s="124"/>
      <c r="E1351" s="124"/>
      <c r="F1351" s="125"/>
      <c r="G1351" s="125"/>
      <c r="H1351" s="125"/>
      <c r="I1351" s="125"/>
      <c r="J1351" s="125"/>
      <c r="K1351" s="125"/>
      <c r="L1351" s="125"/>
      <c r="M1351" s="125"/>
      <c r="N1351" s="125"/>
      <c r="O1351" s="125"/>
      <c r="P1351" s="125"/>
      <c r="Q1351" s="125"/>
      <c r="R1351" s="125"/>
      <c r="S1351" s="125"/>
      <c r="T1351" s="124"/>
      <c r="U1351" s="124"/>
      <c r="V1351" s="124"/>
      <c r="W1351" s="124"/>
      <c r="X1351" s="124"/>
    </row>
    <row r="1352" spans="1:24">
      <c r="A1352" s="124"/>
      <c r="B1352" s="124"/>
      <c r="C1352" s="124"/>
      <c r="D1352" s="124"/>
      <c r="E1352" s="124"/>
      <c r="F1352" s="125"/>
      <c r="G1352" s="125"/>
      <c r="H1352" s="125"/>
      <c r="I1352" s="125"/>
      <c r="J1352" s="125"/>
      <c r="K1352" s="125"/>
      <c r="L1352" s="125"/>
      <c r="M1352" s="125"/>
      <c r="N1352" s="125"/>
      <c r="O1352" s="125"/>
      <c r="P1352" s="125"/>
      <c r="Q1352" s="125"/>
      <c r="R1352" s="125"/>
      <c r="S1352" s="125"/>
      <c r="T1352" s="124"/>
      <c r="U1352" s="124"/>
      <c r="V1352" s="124"/>
      <c r="W1352" s="124"/>
      <c r="X1352" s="124"/>
    </row>
    <row r="1353" spans="1:24">
      <c r="A1353" s="124"/>
      <c r="B1353" s="124"/>
      <c r="C1353" s="124"/>
      <c r="D1353" s="124"/>
      <c r="E1353" s="124"/>
      <c r="F1353" s="125"/>
      <c r="G1353" s="125"/>
      <c r="H1353" s="125"/>
      <c r="I1353" s="125"/>
      <c r="J1353" s="125"/>
      <c r="K1353" s="125"/>
      <c r="L1353" s="125"/>
      <c r="M1353" s="125"/>
      <c r="N1353" s="125"/>
      <c r="O1353" s="125"/>
      <c r="P1353" s="125"/>
      <c r="Q1353" s="125"/>
      <c r="R1353" s="125"/>
      <c r="S1353" s="125"/>
      <c r="T1353" s="124"/>
      <c r="U1353" s="124"/>
      <c r="V1353" s="124"/>
      <c r="W1353" s="124"/>
      <c r="X1353" s="124"/>
    </row>
    <row r="1354" spans="1:24">
      <c r="A1354" s="124"/>
      <c r="B1354" s="124"/>
      <c r="C1354" s="124"/>
      <c r="D1354" s="124"/>
      <c r="E1354" s="124"/>
      <c r="F1354" s="125"/>
      <c r="G1354" s="125"/>
      <c r="H1354" s="125"/>
      <c r="I1354" s="125"/>
      <c r="J1354" s="125"/>
      <c r="K1354" s="125"/>
      <c r="L1354" s="125"/>
      <c r="M1354" s="125"/>
      <c r="N1354" s="125"/>
      <c r="O1354" s="125"/>
      <c r="P1354" s="125"/>
      <c r="Q1354" s="125"/>
      <c r="R1354" s="125"/>
      <c r="S1354" s="125"/>
      <c r="T1354" s="124"/>
      <c r="U1354" s="124"/>
      <c r="V1354" s="124"/>
      <c r="W1354" s="124"/>
      <c r="X1354" s="124"/>
    </row>
    <row r="1355" spans="1:24">
      <c r="A1355" s="124"/>
      <c r="B1355" s="124"/>
      <c r="C1355" s="124"/>
      <c r="D1355" s="124"/>
      <c r="E1355" s="124"/>
      <c r="F1355" s="125"/>
      <c r="G1355" s="125"/>
      <c r="H1355" s="125"/>
      <c r="I1355" s="125"/>
      <c r="J1355" s="125"/>
      <c r="K1355" s="125"/>
      <c r="L1355" s="125"/>
      <c r="M1355" s="125"/>
      <c r="N1355" s="125"/>
      <c r="O1355" s="125"/>
      <c r="P1355" s="125"/>
      <c r="Q1355" s="125"/>
      <c r="R1355" s="125"/>
      <c r="S1355" s="125"/>
      <c r="T1355" s="124"/>
      <c r="U1355" s="124"/>
      <c r="V1355" s="124"/>
      <c r="W1355" s="124"/>
      <c r="X1355" s="124"/>
    </row>
    <row r="1356" spans="1:24">
      <c r="A1356" s="124"/>
      <c r="B1356" s="124"/>
      <c r="C1356" s="124"/>
      <c r="D1356" s="124"/>
      <c r="E1356" s="124"/>
      <c r="F1356" s="125"/>
      <c r="G1356" s="125"/>
      <c r="H1356" s="125"/>
      <c r="I1356" s="125"/>
      <c r="J1356" s="125"/>
      <c r="K1356" s="125"/>
      <c r="L1356" s="125"/>
      <c r="M1356" s="125"/>
      <c r="N1356" s="125"/>
      <c r="O1356" s="125"/>
      <c r="P1356" s="125"/>
      <c r="Q1356" s="125"/>
      <c r="R1356" s="125"/>
      <c r="S1356" s="125"/>
      <c r="T1356" s="124"/>
      <c r="U1356" s="124"/>
      <c r="V1356" s="124"/>
      <c r="W1356" s="124"/>
      <c r="X1356" s="124"/>
    </row>
    <row r="1357" spans="1:24">
      <c r="A1357" s="124"/>
      <c r="B1357" s="124"/>
      <c r="C1357" s="124"/>
      <c r="D1357" s="124"/>
      <c r="E1357" s="124"/>
      <c r="F1357" s="125"/>
      <c r="G1357" s="125"/>
      <c r="H1357" s="125"/>
      <c r="I1357" s="125"/>
      <c r="J1357" s="125"/>
      <c r="K1357" s="125"/>
      <c r="L1357" s="125"/>
      <c r="M1357" s="125"/>
      <c r="N1357" s="125"/>
      <c r="O1357" s="125"/>
      <c r="P1357" s="125"/>
      <c r="Q1357" s="125"/>
      <c r="R1357" s="125"/>
      <c r="S1357" s="125"/>
      <c r="T1357" s="124"/>
      <c r="U1357" s="124"/>
      <c r="V1357" s="124"/>
      <c r="W1357" s="124"/>
      <c r="X1357" s="124"/>
    </row>
    <row r="1358" spans="1:24">
      <c r="A1358" s="124"/>
      <c r="B1358" s="124"/>
      <c r="C1358" s="124"/>
      <c r="D1358" s="124"/>
      <c r="E1358" s="124"/>
      <c r="F1358" s="125"/>
      <c r="G1358" s="125"/>
      <c r="H1358" s="125"/>
      <c r="I1358" s="125"/>
      <c r="J1358" s="125"/>
      <c r="K1358" s="125"/>
      <c r="L1358" s="125"/>
      <c r="M1358" s="125"/>
      <c r="N1358" s="125"/>
      <c r="O1358" s="125"/>
      <c r="P1358" s="125"/>
      <c r="Q1358" s="125"/>
      <c r="R1358" s="125"/>
      <c r="S1358" s="125"/>
      <c r="T1358" s="124"/>
      <c r="U1358" s="124"/>
      <c r="V1358" s="124"/>
      <c r="W1358" s="124"/>
      <c r="X1358" s="124"/>
    </row>
    <row r="1359" spans="1:24">
      <c r="A1359" s="124"/>
      <c r="B1359" s="124"/>
      <c r="C1359" s="124"/>
      <c r="D1359" s="124"/>
      <c r="E1359" s="124"/>
      <c r="F1359" s="125"/>
      <c r="G1359" s="125"/>
      <c r="H1359" s="125"/>
      <c r="I1359" s="125"/>
      <c r="J1359" s="125"/>
      <c r="K1359" s="125"/>
      <c r="L1359" s="125"/>
      <c r="M1359" s="125"/>
      <c r="N1359" s="125"/>
      <c r="O1359" s="125"/>
      <c r="P1359" s="125"/>
      <c r="Q1359" s="125"/>
      <c r="R1359" s="125"/>
      <c r="S1359" s="125"/>
      <c r="T1359" s="124"/>
      <c r="U1359" s="124"/>
      <c r="V1359" s="124"/>
      <c r="W1359" s="124"/>
      <c r="X1359" s="124"/>
    </row>
    <row r="1360" spans="1:24">
      <c r="A1360" s="124"/>
      <c r="B1360" s="124"/>
      <c r="C1360" s="124"/>
      <c r="D1360" s="124"/>
      <c r="E1360" s="124"/>
      <c r="F1360" s="125"/>
      <c r="G1360" s="125"/>
      <c r="H1360" s="125"/>
      <c r="I1360" s="125"/>
      <c r="J1360" s="125"/>
      <c r="K1360" s="125"/>
      <c r="L1360" s="125"/>
      <c r="M1360" s="125"/>
      <c r="N1360" s="125"/>
      <c r="O1360" s="125"/>
      <c r="P1360" s="125"/>
      <c r="Q1360" s="125"/>
      <c r="R1360" s="125"/>
      <c r="S1360" s="125"/>
      <c r="T1360" s="124"/>
      <c r="U1360" s="124"/>
      <c r="V1360" s="124"/>
      <c r="W1360" s="124"/>
      <c r="X1360" s="124"/>
    </row>
    <row r="1361" spans="1:24">
      <c r="A1361" s="124"/>
      <c r="B1361" s="124"/>
      <c r="C1361" s="124"/>
      <c r="D1361" s="124"/>
      <c r="E1361" s="124"/>
      <c r="F1361" s="125"/>
      <c r="G1361" s="125"/>
      <c r="H1361" s="125"/>
      <c r="I1361" s="125"/>
      <c r="J1361" s="125"/>
      <c r="K1361" s="125"/>
      <c r="L1361" s="125"/>
      <c r="M1361" s="125"/>
      <c r="N1361" s="125"/>
      <c r="O1361" s="125"/>
      <c r="P1361" s="125"/>
      <c r="Q1361" s="125"/>
      <c r="R1361" s="125"/>
      <c r="S1361" s="125"/>
      <c r="T1361" s="124"/>
      <c r="U1361" s="124"/>
      <c r="V1361" s="124"/>
      <c r="W1361" s="124"/>
      <c r="X1361" s="124"/>
    </row>
    <row r="1362" spans="1:24">
      <c r="A1362" s="124"/>
      <c r="B1362" s="124"/>
      <c r="C1362" s="124"/>
      <c r="D1362" s="124"/>
      <c r="E1362" s="124"/>
      <c r="F1362" s="125"/>
      <c r="G1362" s="125"/>
      <c r="H1362" s="125"/>
      <c r="I1362" s="125"/>
      <c r="J1362" s="125"/>
      <c r="K1362" s="125"/>
      <c r="L1362" s="125"/>
      <c r="M1362" s="125"/>
      <c r="N1362" s="125"/>
      <c r="O1362" s="125"/>
      <c r="P1362" s="125"/>
      <c r="Q1362" s="125"/>
      <c r="R1362" s="125"/>
      <c r="S1362" s="125"/>
      <c r="T1362" s="124"/>
      <c r="U1362" s="124"/>
      <c r="V1362" s="124"/>
      <c r="W1362" s="124"/>
      <c r="X1362" s="124"/>
    </row>
    <row r="1363" spans="1:24">
      <c r="A1363" s="124"/>
      <c r="B1363" s="124"/>
      <c r="C1363" s="124"/>
      <c r="D1363" s="124"/>
      <c r="E1363" s="124"/>
      <c r="F1363" s="125"/>
      <c r="G1363" s="125"/>
      <c r="H1363" s="125"/>
      <c r="I1363" s="125"/>
      <c r="J1363" s="125"/>
      <c r="K1363" s="125"/>
      <c r="L1363" s="125"/>
      <c r="M1363" s="125"/>
      <c r="N1363" s="125"/>
      <c r="O1363" s="125"/>
      <c r="P1363" s="125"/>
      <c r="Q1363" s="125"/>
      <c r="R1363" s="125"/>
      <c r="S1363" s="125"/>
      <c r="T1363" s="124"/>
      <c r="U1363" s="124"/>
      <c r="V1363" s="124"/>
      <c r="W1363" s="124"/>
      <c r="X1363" s="124"/>
    </row>
    <row r="1364" spans="1:24">
      <c r="A1364" s="124"/>
      <c r="B1364" s="124"/>
      <c r="C1364" s="124"/>
      <c r="D1364" s="124"/>
      <c r="E1364" s="124"/>
      <c r="F1364" s="125"/>
      <c r="G1364" s="125"/>
      <c r="H1364" s="125"/>
      <c r="I1364" s="125"/>
      <c r="J1364" s="125"/>
      <c r="K1364" s="125"/>
      <c r="L1364" s="125"/>
      <c r="M1364" s="125"/>
      <c r="N1364" s="125"/>
      <c r="O1364" s="125"/>
      <c r="P1364" s="125"/>
      <c r="Q1364" s="125"/>
      <c r="R1364" s="125"/>
      <c r="S1364" s="125"/>
      <c r="T1364" s="124"/>
      <c r="U1364" s="124"/>
      <c r="V1364" s="124"/>
      <c r="W1364" s="124"/>
      <c r="X1364" s="124"/>
    </row>
    <row r="1365" spans="1:24">
      <c r="A1365" s="124"/>
      <c r="B1365" s="124"/>
      <c r="C1365" s="124"/>
      <c r="D1365" s="124"/>
      <c r="E1365" s="124"/>
      <c r="F1365" s="125"/>
      <c r="G1365" s="125"/>
      <c r="H1365" s="125"/>
      <c r="I1365" s="125"/>
      <c r="J1365" s="125"/>
      <c r="K1365" s="125"/>
      <c r="L1365" s="125"/>
      <c r="M1365" s="125"/>
      <c r="N1365" s="125"/>
      <c r="O1365" s="125"/>
      <c r="P1365" s="125"/>
      <c r="Q1365" s="125"/>
      <c r="R1365" s="125"/>
      <c r="S1365" s="125"/>
      <c r="T1365" s="124"/>
      <c r="U1365" s="124"/>
      <c r="V1365" s="124"/>
      <c r="W1365" s="124"/>
      <c r="X1365" s="124"/>
    </row>
    <row r="1366" spans="1:24">
      <c r="A1366" s="124"/>
      <c r="B1366" s="124"/>
      <c r="C1366" s="124"/>
      <c r="D1366" s="124"/>
      <c r="E1366" s="124"/>
      <c r="F1366" s="125"/>
      <c r="G1366" s="125"/>
      <c r="H1366" s="125"/>
      <c r="I1366" s="125"/>
      <c r="J1366" s="125"/>
      <c r="K1366" s="125"/>
      <c r="L1366" s="125"/>
      <c r="M1366" s="125"/>
      <c r="N1366" s="125"/>
      <c r="O1366" s="125"/>
      <c r="P1366" s="125"/>
      <c r="Q1366" s="125"/>
      <c r="R1366" s="125"/>
      <c r="S1366" s="125"/>
      <c r="T1366" s="124"/>
      <c r="U1366" s="124"/>
      <c r="V1366" s="124"/>
      <c r="W1366" s="124"/>
      <c r="X1366" s="124"/>
    </row>
    <row r="1367" spans="1:24">
      <c r="A1367" s="124"/>
      <c r="B1367" s="124"/>
      <c r="C1367" s="124"/>
      <c r="D1367" s="124"/>
      <c r="E1367" s="124"/>
      <c r="F1367" s="125"/>
      <c r="G1367" s="125"/>
      <c r="H1367" s="125"/>
      <c r="I1367" s="125"/>
      <c r="J1367" s="125"/>
      <c r="K1367" s="125"/>
      <c r="L1367" s="125"/>
      <c r="M1367" s="125"/>
      <c r="N1367" s="125"/>
      <c r="O1367" s="125"/>
      <c r="P1367" s="125"/>
      <c r="Q1367" s="125"/>
      <c r="R1367" s="125"/>
      <c r="S1367" s="125"/>
      <c r="T1367" s="124"/>
      <c r="U1367" s="124"/>
      <c r="V1367" s="124"/>
      <c r="W1367" s="124"/>
      <c r="X1367" s="124"/>
    </row>
    <row r="1368" spans="1:24">
      <c r="A1368" s="124"/>
      <c r="B1368" s="124"/>
      <c r="C1368" s="124"/>
      <c r="D1368" s="124"/>
      <c r="E1368" s="124"/>
      <c r="F1368" s="125"/>
      <c r="G1368" s="125"/>
      <c r="H1368" s="125"/>
      <c r="I1368" s="125"/>
      <c r="J1368" s="125"/>
      <c r="K1368" s="125"/>
      <c r="L1368" s="125"/>
      <c r="M1368" s="125"/>
      <c r="N1368" s="125"/>
      <c r="O1368" s="125"/>
      <c r="P1368" s="125"/>
      <c r="Q1368" s="125"/>
      <c r="R1368" s="125"/>
      <c r="S1368" s="125"/>
      <c r="T1368" s="124"/>
      <c r="U1368" s="124"/>
      <c r="V1368" s="124"/>
      <c r="W1368" s="124"/>
      <c r="X1368" s="124"/>
    </row>
    <row r="1369" spans="1:24">
      <c r="A1369" s="124"/>
      <c r="B1369" s="124"/>
      <c r="C1369" s="124"/>
      <c r="D1369" s="124"/>
      <c r="E1369" s="124"/>
      <c r="F1369" s="125"/>
      <c r="G1369" s="125"/>
      <c r="H1369" s="125"/>
      <c r="I1369" s="125"/>
      <c r="J1369" s="125"/>
      <c r="K1369" s="125"/>
      <c r="L1369" s="125"/>
      <c r="M1369" s="125"/>
      <c r="N1369" s="125"/>
      <c r="O1369" s="125"/>
      <c r="P1369" s="125"/>
      <c r="Q1369" s="125"/>
      <c r="R1369" s="125"/>
      <c r="S1369" s="125"/>
      <c r="T1369" s="124"/>
      <c r="U1369" s="124"/>
      <c r="V1369" s="124"/>
      <c r="W1369" s="124"/>
      <c r="X1369" s="124"/>
    </row>
    <row r="1370" spans="1:24">
      <c r="A1370" s="124"/>
      <c r="B1370" s="124"/>
      <c r="C1370" s="124"/>
      <c r="D1370" s="124"/>
      <c r="E1370" s="124"/>
      <c r="F1370" s="125"/>
      <c r="G1370" s="125"/>
      <c r="H1370" s="125"/>
      <c r="I1370" s="125"/>
      <c r="J1370" s="125"/>
      <c r="K1370" s="125"/>
      <c r="L1370" s="125"/>
      <c r="M1370" s="125"/>
      <c r="N1370" s="125"/>
      <c r="O1370" s="125"/>
      <c r="P1370" s="125"/>
      <c r="Q1370" s="125"/>
      <c r="R1370" s="125"/>
      <c r="S1370" s="125"/>
      <c r="T1370" s="124"/>
      <c r="U1370" s="124"/>
      <c r="V1370" s="124"/>
      <c r="W1370" s="124"/>
      <c r="X1370" s="124"/>
    </row>
    <row r="1371" spans="1:24">
      <c r="A1371" s="124"/>
      <c r="B1371" s="124"/>
      <c r="C1371" s="124"/>
      <c r="D1371" s="124"/>
      <c r="E1371" s="124"/>
      <c r="F1371" s="125"/>
      <c r="G1371" s="125"/>
      <c r="H1371" s="125"/>
      <c r="I1371" s="125"/>
      <c r="J1371" s="125"/>
      <c r="K1371" s="125"/>
      <c r="L1371" s="125"/>
      <c r="M1371" s="125"/>
      <c r="N1371" s="125"/>
      <c r="O1371" s="125"/>
      <c r="P1371" s="125"/>
      <c r="Q1371" s="125"/>
      <c r="R1371" s="125"/>
      <c r="S1371" s="125"/>
      <c r="T1371" s="124"/>
      <c r="U1371" s="124"/>
      <c r="V1371" s="124"/>
      <c r="W1371" s="124"/>
      <c r="X1371" s="124"/>
    </row>
    <row r="1372" spans="1:24">
      <c r="A1372" s="124"/>
      <c r="B1372" s="124"/>
      <c r="C1372" s="124"/>
      <c r="D1372" s="124"/>
      <c r="E1372" s="124"/>
      <c r="F1372" s="125"/>
      <c r="G1372" s="125"/>
      <c r="H1372" s="125"/>
      <c r="I1372" s="125"/>
      <c r="J1372" s="125"/>
      <c r="K1372" s="125"/>
      <c r="L1372" s="125"/>
      <c r="M1372" s="125"/>
      <c r="N1372" s="125"/>
      <c r="O1372" s="125"/>
      <c r="P1372" s="125"/>
      <c r="Q1372" s="125"/>
      <c r="R1372" s="125"/>
      <c r="S1372" s="125"/>
      <c r="T1372" s="124"/>
      <c r="U1372" s="124"/>
      <c r="V1372" s="124"/>
      <c r="W1372" s="124"/>
      <c r="X1372" s="124"/>
    </row>
    <row r="1373" spans="1:24">
      <c r="A1373" s="124"/>
      <c r="B1373" s="124"/>
      <c r="C1373" s="124"/>
      <c r="D1373" s="124"/>
      <c r="E1373" s="124"/>
      <c r="F1373" s="125"/>
      <c r="G1373" s="125"/>
      <c r="H1373" s="125"/>
      <c r="I1373" s="125"/>
      <c r="J1373" s="125"/>
      <c r="K1373" s="125"/>
      <c r="L1373" s="125"/>
      <c r="M1373" s="125"/>
      <c r="N1373" s="125"/>
      <c r="O1373" s="125"/>
      <c r="P1373" s="125"/>
      <c r="Q1373" s="125"/>
      <c r="R1373" s="125"/>
      <c r="S1373" s="125"/>
      <c r="T1373" s="124"/>
      <c r="U1373" s="124"/>
      <c r="V1373" s="124"/>
      <c r="W1373" s="124"/>
      <c r="X1373" s="124"/>
    </row>
    <row r="1374" spans="1:24">
      <c r="A1374" s="124"/>
      <c r="B1374" s="124"/>
      <c r="C1374" s="124"/>
      <c r="D1374" s="124"/>
      <c r="E1374" s="124"/>
      <c r="F1374" s="125"/>
      <c r="G1374" s="125"/>
      <c r="H1374" s="125"/>
      <c r="I1374" s="125"/>
      <c r="J1374" s="125"/>
      <c r="K1374" s="125"/>
      <c r="L1374" s="125"/>
      <c r="M1374" s="125"/>
      <c r="N1374" s="125"/>
      <c r="O1374" s="125"/>
      <c r="P1374" s="125"/>
      <c r="Q1374" s="125"/>
      <c r="R1374" s="125"/>
      <c r="S1374" s="125"/>
      <c r="T1374" s="124"/>
      <c r="U1374" s="124"/>
      <c r="V1374" s="124"/>
      <c r="W1374" s="124"/>
      <c r="X1374" s="124"/>
    </row>
    <row r="1375" spans="1:24">
      <c r="A1375" s="124"/>
      <c r="B1375" s="124"/>
      <c r="C1375" s="124"/>
      <c r="D1375" s="124"/>
      <c r="E1375" s="124"/>
      <c r="F1375" s="125"/>
      <c r="G1375" s="125"/>
      <c r="H1375" s="125"/>
      <c r="I1375" s="125"/>
      <c r="J1375" s="125"/>
      <c r="K1375" s="125"/>
      <c r="L1375" s="125"/>
      <c r="M1375" s="125"/>
      <c r="N1375" s="125"/>
      <c r="O1375" s="125"/>
      <c r="P1375" s="125"/>
      <c r="Q1375" s="125"/>
      <c r="R1375" s="125"/>
      <c r="S1375" s="125"/>
      <c r="T1375" s="124"/>
      <c r="U1375" s="124"/>
      <c r="V1375" s="124"/>
      <c r="W1375" s="124"/>
      <c r="X1375" s="124"/>
    </row>
    <row r="1376" spans="1:24">
      <c r="A1376" s="124"/>
      <c r="B1376" s="124"/>
      <c r="C1376" s="124"/>
      <c r="D1376" s="124"/>
      <c r="E1376" s="124"/>
      <c r="F1376" s="125"/>
      <c r="G1376" s="125"/>
      <c r="H1376" s="125"/>
      <c r="I1376" s="125"/>
      <c r="J1376" s="125"/>
      <c r="K1376" s="125"/>
      <c r="L1376" s="125"/>
      <c r="M1376" s="125"/>
      <c r="N1376" s="125"/>
      <c r="O1376" s="125"/>
      <c r="P1376" s="125"/>
      <c r="Q1376" s="125"/>
      <c r="R1376" s="125"/>
      <c r="S1376" s="125"/>
      <c r="T1376" s="124"/>
      <c r="U1376" s="124"/>
      <c r="V1376" s="124"/>
      <c r="W1376" s="124"/>
      <c r="X1376" s="124"/>
    </row>
    <row r="1377" spans="1:24">
      <c r="A1377" s="124"/>
      <c r="B1377" s="124"/>
      <c r="C1377" s="124"/>
      <c r="D1377" s="124"/>
      <c r="E1377" s="124"/>
      <c r="F1377" s="125"/>
      <c r="G1377" s="125"/>
      <c r="H1377" s="125"/>
      <c r="I1377" s="125"/>
      <c r="J1377" s="125"/>
      <c r="K1377" s="125"/>
      <c r="L1377" s="125"/>
      <c r="M1377" s="125"/>
      <c r="N1377" s="125"/>
      <c r="O1377" s="125"/>
      <c r="P1377" s="125"/>
      <c r="Q1377" s="125"/>
      <c r="R1377" s="125"/>
      <c r="S1377" s="125"/>
      <c r="T1377" s="124"/>
      <c r="U1377" s="124"/>
      <c r="V1377" s="124"/>
      <c r="W1377" s="124"/>
      <c r="X1377" s="124"/>
    </row>
    <row r="1378" spans="1:24">
      <c r="A1378" s="124"/>
      <c r="B1378" s="124"/>
      <c r="C1378" s="124"/>
      <c r="D1378" s="124"/>
      <c r="E1378" s="124"/>
      <c r="F1378" s="125"/>
      <c r="G1378" s="125"/>
      <c r="H1378" s="125"/>
      <c r="I1378" s="125"/>
      <c r="J1378" s="125"/>
      <c r="K1378" s="125"/>
      <c r="L1378" s="125"/>
      <c r="M1378" s="125"/>
      <c r="N1378" s="125"/>
      <c r="O1378" s="125"/>
      <c r="P1378" s="125"/>
      <c r="Q1378" s="125"/>
      <c r="R1378" s="125"/>
      <c r="S1378" s="125"/>
      <c r="T1378" s="124"/>
      <c r="U1378" s="124"/>
      <c r="V1378" s="124"/>
      <c r="W1378" s="124"/>
      <c r="X1378" s="124"/>
    </row>
    <row r="1379" spans="1:24">
      <c r="A1379" s="124"/>
      <c r="B1379" s="124"/>
      <c r="C1379" s="124"/>
      <c r="D1379" s="124"/>
      <c r="E1379" s="124"/>
      <c r="F1379" s="125"/>
      <c r="G1379" s="125"/>
      <c r="H1379" s="125"/>
      <c r="I1379" s="125"/>
      <c r="J1379" s="125"/>
      <c r="K1379" s="125"/>
      <c r="L1379" s="125"/>
      <c r="M1379" s="125"/>
      <c r="N1379" s="125"/>
      <c r="O1379" s="125"/>
      <c r="P1379" s="125"/>
      <c r="Q1379" s="125"/>
      <c r="R1379" s="125"/>
      <c r="S1379" s="125"/>
      <c r="T1379" s="124"/>
      <c r="U1379" s="124"/>
      <c r="V1379" s="124"/>
      <c r="W1379" s="124"/>
      <c r="X1379" s="124"/>
    </row>
    <row r="1380" spans="1:24">
      <c r="A1380" s="124"/>
      <c r="B1380" s="124"/>
      <c r="C1380" s="124"/>
      <c r="D1380" s="124"/>
      <c r="E1380" s="124"/>
      <c r="F1380" s="125"/>
      <c r="G1380" s="125"/>
      <c r="H1380" s="125"/>
      <c r="I1380" s="125"/>
      <c r="J1380" s="125"/>
      <c r="K1380" s="125"/>
      <c r="L1380" s="125"/>
      <c r="M1380" s="125"/>
      <c r="N1380" s="125"/>
      <c r="O1380" s="125"/>
      <c r="P1380" s="125"/>
      <c r="Q1380" s="125"/>
      <c r="R1380" s="125"/>
      <c r="S1380" s="125"/>
      <c r="T1380" s="124"/>
      <c r="U1380" s="124"/>
      <c r="V1380" s="124"/>
      <c r="W1380" s="124"/>
      <c r="X1380" s="124"/>
    </row>
    <row r="1381" spans="1:24">
      <c r="A1381" s="124"/>
      <c r="B1381" s="124"/>
      <c r="C1381" s="124"/>
      <c r="D1381" s="124"/>
      <c r="E1381" s="124"/>
      <c r="F1381" s="125"/>
      <c r="G1381" s="125"/>
      <c r="H1381" s="125"/>
      <c r="I1381" s="125"/>
      <c r="J1381" s="125"/>
      <c r="K1381" s="125"/>
      <c r="L1381" s="125"/>
      <c r="M1381" s="125"/>
      <c r="N1381" s="125"/>
      <c r="O1381" s="125"/>
      <c r="P1381" s="125"/>
      <c r="Q1381" s="125"/>
      <c r="R1381" s="125"/>
      <c r="S1381" s="125"/>
      <c r="T1381" s="124"/>
      <c r="U1381" s="124"/>
      <c r="V1381" s="124"/>
      <c r="W1381" s="124"/>
      <c r="X1381" s="124"/>
    </row>
    <row r="1382" spans="1:24">
      <c r="A1382" s="124"/>
      <c r="B1382" s="124"/>
      <c r="C1382" s="124"/>
      <c r="D1382" s="124"/>
      <c r="E1382" s="124"/>
      <c r="F1382" s="125"/>
      <c r="G1382" s="125"/>
      <c r="H1382" s="125"/>
      <c r="I1382" s="125"/>
      <c r="J1382" s="125"/>
      <c r="K1382" s="125"/>
      <c r="L1382" s="125"/>
      <c r="M1382" s="125"/>
      <c r="N1382" s="125"/>
      <c r="O1382" s="125"/>
      <c r="P1382" s="125"/>
      <c r="Q1382" s="125"/>
      <c r="R1382" s="125"/>
      <c r="S1382" s="125"/>
      <c r="T1382" s="124"/>
      <c r="U1382" s="124"/>
      <c r="V1382" s="124"/>
      <c r="W1382" s="124"/>
      <c r="X1382" s="124"/>
    </row>
    <row r="1383" spans="1:24">
      <c r="A1383" s="124"/>
      <c r="B1383" s="124"/>
      <c r="C1383" s="124"/>
      <c r="D1383" s="124"/>
      <c r="E1383" s="124"/>
      <c r="F1383" s="125"/>
      <c r="G1383" s="125"/>
      <c r="H1383" s="125"/>
      <c r="I1383" s="125"/>
      <c r="J1383" s="125"/>
      <c r="K1383" s="125"/>
      <c r="L1383" s="125"/>
      <c r="M1383" s="125"/>
      <c r="N1383" s="125"/>
      <c r="O1383" s="125"/>
      <c r="P1383" s="125"/>
      <c r="Q1383" s="125"/>
      <c r="R1383" s="125"/>
      <c r="S1383" s="125"/>
      <c r="T1383" s="124"/>
      <c r="U1383" s="124"/>
      <c r="V1383" s="124"/>
      <c r="W1383" s="124"/>
      <c r="X1383" s="124"/>
    </row>
    <row r="1384" spans="1:24">
      <c r="A1384" s="124"/>
      <c r="B1384" s="124"/>
      <c r="C1384" s="124"/>
      <c r="D1384" s="124"/>
      <c r="E1384" s="124"/>
      <c r="F1384" s="125"/>
      <c r="G1384" s="125"/>
      <c r="H1384" s="125"/>
      <c r="I1384" s="125"/>
      <c r="J1384" s="125"/>
      <c r="K1384" s="125"/>
      <c r="L1384" s="125"/>
      <c r="M1384" s="125"/>
      <c r="N1384" s="125"/>
      <c r="O1384" s="125"/>
      <c r="P1384" s="125"/>
      <c r="Q1384" s="125"/>
      <c r="R1384" s="125"/>
      <c r="S1384" s="125"/>
      <c r="T1384" s="124"/>
      <c r="U1384" s="124"/>
      <c r="V1384" s="124"/>
      <c r="W1384" s="124"/>
      <c r="X1384" s="124"/>
    </row>
    <row r="1385" spans="1:24">
      <c r="A1385" s="124"/>
      <c r="B1385" s="124"/>
      <c r="C1385" s="124"/>
      <c r="D1385" s="124"/>
      <c r="E1385" s="124"/>
      <c r="F1385" s="125"/>
      <c r="G1385" s="125"/>
      <c r="H1385" s="125"/>
      <c r="I1385" s="125"/>
      <c r="J1385" s="125"/>
      <c r="K1385" s="125"/>
      <c r="L1385" s="125"/>
      <c r="M1385" s="125"/>
      <c r="N1385" s="125"/>
      <c r="O1385" s="125"/>
      <c r="P1385" s="125"/>
      <c r="Q1385" s="125"/>
      <c r="R1385" s="125"/>
      <c r="S1385" s="125"/>
      <c r="T1385" s="124"/>
      <c r="U1385" s="124"/>
      <c r="V1385" s="124"/>
      <c r="W1385" s="124"/>
      <c r="X1385" s="124"/>
    </row>
    <row r="1386" spans="1:24">
      <c r="A1386" s="124"/>
      <c r="B1386" s="124"/>
      <c r="C1386" s="124"/>
      <c r="D1386" s="124"/>
      <c r="E1386" s="124"/>
      <c r="F1386" s="125"/>
      <c r="G1386" s="125"/>
      <c r="H1386" s="125"/>
      <c r="I1386" s="125"/>
      <c r="J1386" s="125"/>
      <c r="K1386" s="125"/>
      <c r="L1386" s="125"/>
      <c r="M1386" s="125"/>
      <c r="N1386" s="125"/>
      <c r="O1386" s="125"/>
      <c r="P1386" s="125"/>
      <c r="Q1386" s="125"/>
      <c r="R1386" s="125"/>
      <c r="S1386" s="125"/>
      <c r="T1386" s="124"/>
      <c r="U1386" s="124"/>
      <c r="V1386" s="124"/>
      <c r="W1386" s="124"/>
      <c r="X1386" s="124"/>
    </row>
    <row r="1387" spans="1:24">
      <c r="A1387" s="124"/>
      <c r="B1387" s="124"/>
      <c r="C1387" s="124"/>
      <c r="D1387" s="124"/>
      <c r="E1387" s="124"/>
      <c r="F1387" s="125"/>
      <c r="G1387" s="125"/>
      <c r="H1387" s="125"/>
      <c r="I1387" s="125"/>
      <c r="J1387" s="125"/>
      <c r="K1387" s="125"/>
      <c r="L1387" s="125"/>
      <c r="M1387" s="125"/>
      <c r="N1387" s="125"/>
      <c r="O1387" s="125"/>
      <c r="P1387" s="125"/>
      <c r="Q1387" s="125"/>
      <c r="R1387" s="125"/>
      <c r="S1387" s="125"/>
      <c r="T1387" s="124"/>
      <c r="U1387" s="124"/>
      <c r="V1387" s="124"/>
      <c r="W1387" s="124"/>
      <c r="X1387" s="124"/>
    </row>
    <row r="1388" spans="1:24">
      <c r="A1388" s="124"/>
      <c r="B1388" s="124"/>
      <c r="C1388" s="124"/>
      <c r="D1388" s="124"/>
      <c r="E1388" s="124"/>
      <c r="F1388" s="125"/>
      <c r="G1388" s="125"/>
      <c r="H1388" s="125"/>
      <c r="I1388" s="125"/>
      <c r="J1388" s="125"/>
      <c r="K1388" s="125"/>
      <c r="L1388" s="125"/>
      <c r="M1388" s="125"/>
      <c r="N1388" s="125"/>
      <c r="O1388" s="125"/>
      <c r="P1388" s="125"/>
      <c r="Q1388" s="125"/>
      <c r="R1388" s="125"/>
      <c r="S1388" s="125"/>
      <c r="T1388" s="124"/>
      <c r="U1388" s="124"/>
      <c r="V1388" s="124"/>
      <c r="W1388" s="124"/>
      <c r="X1388" s="124"/>
    </row>
    <row r="1389" spans="1:24">
      <c r="A1389" s="124"/>
      <c r="B1389" s="124"/>
      <c r="C1389" s="124"/>
      <c r="D1389" s="124"/>
      <c r="E1389" s="124"/>
      <c r="F1389" s="125"/>
      <c r="G1389" s="125"/>
      <c r="H1389" s="125"/>
      <c r="I1389" s="125"/>
      <c r="J1389" s="125"/>
      <c r="K1389" s="125"/>
      <c r="L1389" s="125"/>
      <c r="M1389" s="125"/>
      <c r="N1389" s="125"/>
      <c r="O1389" s="125"/>
      <c r="P1389" s="125"/>
      <c r="Q1389" s="125"/>
      <c r="R1389" s="125"/>
      <c r="S1389" s="125"/>
      <c r="T1389" s="124"/>
      <c r="U1389" s="124"/>
      <c r="V1389" s="124"/>
      <c r="W1389" s="124"/>
      <c r="X1389" s="124"/>
    </row>
    <row r="1390" spans="1:24">
      <c r="A1390" s="124"/>
      <c r="B1390" s="124"/>
      <c r="C1390" s="124"/>
      <c r="D1390" s="124"/>
      <c r="E1390" s="124"/>
      <c r="F1390" s="125"/>
      <c r="G1390" s="125"/>
      <c r="H1390" s="125"/>
      <c r="I1390" s="125"/>
      <c r="J1390" s="125"/>
      <c r="K1390" s="125"/>
      <c r="L1390" s="125"/>
      <c r="M1390" s="125"/>
      <c r="N1390" s="125"/>
      <c r="O1390" s="125"/>
      <c r="P1390" s="125"/>
      <c r="Q1390" s="125"/>
      <c r="R1390" s="125"/>
      <c r="S1390" s="125"/>
      <c r="T1390" s="124"/>
      <c r="U1390" s="124"/>
      <c r="V1390" s="124"/>
      <c r="W1390" s="124"/>
      <c r="X1390" s="124"/>
    </row>
    <row r="1391" spans="1:24">
      <c r="A1391" s="124"/>
      <c r="B1391" s="124"/>
      <c r="C1391" s="124"/>
      <c r="D1391" s="124"/>
      <c r="E1391" s="124"/>
      <c r="F1391" s="125"/>
      <c r="G1391" s="125"/>
      <c r="H1391" s="125"/>
      <c r="I1391" s="125"/>
      <c r="J1391" s="125"/>
      <c r="K1391" s="125"/>
      <c r="L1391" s="125"/>
      <c r="M1391" s="125"/>
      <c r="N1391" s="125"/>
      <c r="O1391" s="125"/>
      <c r="P1391" s="125"/>
      <c r="Q1391" s="125"/>
      <c r="R1391" s="125"/>
      <c r="S1391" s="125"/>
      <c r="T1391" s="124"/>
      <c r="U1391" s="124"/>
      <c r="V1391" s="124"/>
      <c r="W1391" s="124"/>
      <c r="X1391" s="124"/>
    </row>
    <row r="1392" spans="1:24">
      <c r="A1392" s="124"/>
      <c r="B1392" s="124"/>
      <c r="C1392" s="124"/>
      <c r="D1392" s="124"/>
      <c r="E1392" s="124"/>
      <c r="F1392" s="125"/>
      <c r="G1392" s="125"/>
      <c r="H1392" s="125"/>
      <c r="I1392" s="125"/>
      <c r="J1392" s="125"/>
      <c r="K1392" s="125"/>
      <c r="L1392" s="125"/>
      <c r="M1392" s="125"/>
      <c r="N1392" s="125"/>
      <c r="O1392" s="125"/>
      <c r="P1392" s="125"/>
      <c r="Q1392" s="125"/>
      <c r="R1392" s="125"/>
      <c r="S1392" s="125"/>
      <c r="T1392" s="124"/>
      <c r="U1392" s="124"/>
      <c r="V1392" s="124"/>
      <c r="W1392" s="124"/>
      <c r="X1392" s="124"/>
    </row>
    <row r="1393" spans="1:24">
      <c r="A1393" s="124"/>
      <c r="B1393" s="124"/>
      <c r="C1393" s="124"/>
      <c r="D1393" s="124"/>
      <c r="E1393" s="124"/>
      <c r="F1393" s="125"/>
      <c r="G1393" s="125"/>
      <c r="H1393" s="125"/>
      <c r="I1393" s="125"/>
      <c r="J1393" s="125"/>
      <c r="K1393" s="125"/>
      <c r="L1393" s="125"/>
      <c r="M1393" s="125"/>
      <c r="N1393" s="125"/>
      <c r="O1393" s="125"/>
      <c r="P1393" s="125"/>
      <c r="Q1393" s="125"/>
      <c r="R1393" s="125"/>
      <c r="S1393" s="125"/>
      <c r="T1393" s="124"/>
      <c r="U1393" s="124"/>
      <c r="V1393" s="124"/>
      <c r="W1393" s="124"/>
      <c r="X1393" s="124"/>
    </row>
    <row r="1394" spans="1:24">
      <c r="A1394" s="124"/>
      <c r="B1394" s="124"/>
      <c r="C1394" s="124"/>
      <c r="D1394" s="124"/>
      <c r="E1394" s="124"/>
      <c r="F1394" s="125"/>
      <c r="G1394" s="125"/>
      <c r="H1394" s="125"/>
      <c r="I1394" s="125"/>
      <c r="J1394" s="125"/>
      <c r="K1394" s="125"/>
      <c r="L1394" s="125"/>
      <c r="M1394" s="125"/>
      <c r="N1394" s="125"/>
      <c r="O1394" s="125"/>
      <c r="P1394" s="125"/>
      <c r="Q1394" s="125"/>
      <c r="R1394" s="125"/>
      <c r="S1394" s="125"/>
      <c r="T1394" s="124"/>
      <c r="U1394" s="124"/>
      <c r="V1394" s="124"/>
      <c r="W1394" s="124"/>
      <c r="X1394" s="124"/>
    </row>
    <row r="1395" spans="1:24">
      <c r="A1395" s="124"/>
      <c r="B1395" s="124"/>
      <c r="C1395" s="124"/>
      <c r="D1395" s="124"/>
      <c r="E1395" s="124"/>
      <c r="F1395" s="125"/>
      <c r="G1395" s="125"/>
      <c r="H1395" s="125"/>
      <c r="I1395" s="125"/>
      <c r="J1395" s="125"/>
      <c r="K1395" s="125"/>
      <c r="L1395" s="125"/>
      <c r="M1395" s="125"/>
      <c r="N1395" s="125"/>
      <c r="O1395" s="125"/>
      <c r="P1395" s="125"/>
      <c r="Q1395" s="125"/>
      <c r="R1395" s="125"/>
      <c r="S1395" s="125"/>
      <c r="T1395" s="124"/>
      <c r="U1395" s="124"/>
      <c r="V1395" s="124"/>
      <c r="W1395" s="124"/>
      <c r="X1395" s="124"/>
    </row>
    <row r="1396" spans="1:24">
      <c r="A1396" s="124"/>
      <c r="B1396" s="124"/>
      <c r="C1396" s="124"/>
      <c r="D1396" s="124"/>
      <c r="E1396" s="124"/>
      <c r="F1396" s="125"/>
      <c r="G1396" s="125"/>
      <c r="H1396" s="125"/>
      <c r="I1396" s="125"/>
      <c r="J1396" s="125"/>
      <c r="K1396" s="125"/>
      <c r="L1396" s="125"/>
      <c r="M1396" s="125"/>
      <c r="N1396" s="125"/>
      <c r="O1396" s="125"/>
      <c r="P1396" s="125"/>
      <c r="Q1396" s="125"/>
      <c r="R1396" s="125"/>
      <c r="S1396" s="125"/>
      <c r="T1396" s="124"/>
      <c r="U1396" s="124"/>
      <c r="V1396" s="124"/>
      <c r="W1396" s="124"/>
      <c r="X1396" s="124"/>
    </row>
    <row r="1397" spans="1:24">
      <c r="A1397" s="124"/>
      <c r="B1397" s="124"/>
      <c r="C1397" s="124"/>
      <c r="D1397" s="124"/>
      <c r="E1397" s="124"/>
      <c r="F1397" s="125"/>
      <c r="G1397" s="125"/>
      <c r="H1397" s="125"/>
      <c r="I1397" s="125"/>
      <c r="J1397" s="125"/>
      <c r="K1397" s="125"/>
      <c r="L1397" s="125"/>
      <c r="M1397" s="125"/>
      <c r="N1397" s="125"/>
      <c r="O1397" s="125"/>
      <c r="P1397" s="125"/>
      <c r="Q1397" s="125"/>
      <c r="R1397" s="125"/>
      <c r="S1397" s="125"/>
      <c r="T1397" s="124"/>
      <c r="U1397" s="124"/>
      <c r="V1397" s="124"/>
      <c r="W1397" s="124"/>
      <c r="X1397" s="124"/>
    </row>
    <row r="1398" spans="1:24">
      <c r="A1398" s="124"/>
      <c r="B1398" s="124"/>
      <c r="C1398" s="124"/>
      <c r="D1398" s="124"/>
      <c r="E1398" s="124"/>
      <c r="F1398" s="125"/>
      <c r="G1398" s="125"/>
      <c r="H1398" s="125"/>
      <c r="I1398" s="125"/>
      <c r="J1398" s="125"/>
      <c r="K1398" s="125"/>
      <c r="L1398" s="125"/>
      <c r="M1398" s="125"/>
      <c r="N1398" s="125"/>
      <c r="O1398" s="125"/>
      <c r="P1398" s="125"/>
      <c r="Q1398" s="125"/>
      <c r="R1398" s="125"/>
      <c r="S1398" s="125"/>
      <c r="T1398" s="124"/>
      <c r="U1398" s="124"/>
      <c r="V1398" s="124"/>
      <c r="W1398" s="124"/>
      <c r="X1398" s="124"/>
    </row>
    <row r="1399" spans="1:24">
      <c r="A1399" s="124"/>
      <c r="B1399" s="124"/>
      <c r="C1399" s="124"/>
      <c r="D1399" s="124"/>
      <c r="E1399" s="124"/>
      <c r="F1399" s="125"/>
      <c r="G1399" s="125"/>
      <c r="H1399" s="125"/>
      <c r="I1399" s="125"/>
      <c r="J1399" s="125"/>
      <c r="K1399" s="125"/>
      <c r="L1399" s="125"/>
      <c r="M1399" s="125"/>
      <c r="N1399" s="125"/>
      <c r="O1399" s="125"/>
      <c r="P1399" s="125"/>
      <c r="Q1399" s="125"/>
      <c r="R1399" s="125"/>
      <c r="S1399" s="125"/>
      <c r="T1399" s="124"/>
      <c r="U1399" s="124"/>
      <c r="V1399" s="124"/>
      <c r="W1399" s="124"/>
      <c r="X1399" s="124"/>
    </row>
    <row r="1400" spans="1:24">
      <c r="A1400" s="124"/>
      <c r="B1400" s="124"/>
      <c r="C1400" s="124"/>
      <c r="D1400" s="124"/>
      <c r="E1400" s="124"/>
      <c r="F1400" s="125"/>
      <c r="G1400" s="125"/>
      <c r="H1400" s="125"/>
      <c r="I1400" s="125"/>
      <c r="J1400" s="125"/>
      <c r="K1400" s="125"/>
      <c r="L1400" s="125"/>
      <c r="M1400" s="125"/>
      <c r="N1400" s="125"/>
      <c r="O1400" s="125"/>
      <c r="P1400" s="125"/>
      <c r="Q1400" s="125"/>
      <c r="R1400" s="125"/>
      <c r="S1400" s="125"/>
      <c r="T1400" s="124"/>
      <c r="U1400" s="124"/>
      <c r="V1400" s="124"/>
      <c r="W1400" s="124"/>
      <c r="X1400" s="124"/>
    </row>
    <row r="1401" spans="1:24">
      <c r="A1401" s="124"/>
      <c r="B1401" s="124"/>
      <c r="C1401" s="124"/>
      <c r="D1401" s="124"/>
      <c r="E1401" s="124"/>
      <c r="F1401" s="125"/>
      <c r="G1401" s="125"/>
      <c r="H1401" s="125"/>
      <c r="I1401" s="125"/>
      <c r="J1401" s="125"/>
      <c r="K1401" s="125"/>
      <c r="L1401" s="125"/>
      <c r="M1401" s="125"/>
      <c r="N1401" s="125"/>
      <c r="O1401" s="125"/>
      <c r="P1401" s="125"/>
      <c r="Q1401" s="125"/>
      <c r="R1401" s="125"/>
      <c r="S1401" s="125"/>
      <c r="T1401" s="124"/>
      <c r="U1401" s="124"/>
      <c r="V1401" s="124"/>
      <c r="W1401" s="124"/>
      <c r="X1401" s="124"/>
    </row>
    <row r="1402" spans="1:24">
      <c r="A1402" s="124"/>
      <c r="B1402" s="124"/>
      <c r="C1402" s="124"/>
      <c r="D1402" s="124"/>
      <c r="E1402" s="124"/>
      <c r="F1402" s="125"/>
      <c r="G1402" s="125"/>
      <c r="H1402" s="125"/>
      <c r="I1402" s="125"/>
      <c r="J1402" s="125"/>
      <c r="K1402" s="125"/>
      <c r="L1402" s="125"/>
      <c r="M1402" s="125"/>
      <c r="N1402" s="125"/>
      <c r="O1402" s="125"/>
      <c r="P1402" s="125"/>
      <c r="Q1402" s="125"/>
      <c r="R1402" s="125"/>
      <c r="S1402" s="125"/>
      <c r="T1402" s="124"/>
      <c r="U1402" s="124"/>
      <c r="V1402" s="124"/>
      <c r="W1402" s="124"/>
      <c r="X1402" s="124"/>
    </row>
    <row r="1403" spans="1:24">
      <c r="A1403" s="124"/>
      <c r="B1403" s="124"/>
      <c r="C1403" s="124"/>
      <c r="D1403" s="124"/>
      <c r="E1403" s="124"/>
      <c r="F1403" s="125"/>
      <c r="G1403" s="125"/>
      <c r="H1403" s="125"/>
      <c r="I1403" s="125"/>
      <c r="J1403" s="125"/>
      <c r="K1403" s="125"/>
      <c r="L1403" s="125"/>
      <c r="M1403" s="125"/>
      <c r="N1403" s="125"/>
      <c r="O1403" s="125"/>
      <c r="P1403" s="125"/>
      <c r="Q1403" s="125"/>
      <c r="R1403" s="125"/>
      <c r="S1403" s="125"/>
      <c r="T1403" s="124"/>
      <c r="U1403" s="124"/>
      <c r="V1403" s="124"/>
      <c r="W1403" s="124"/>
      <c r="X1403" s="124"/>
    </row>
    <row r="1404" spans="1:24">
      <c r="A1404" s="124"/>
      <c r="B1404" s="124"/>
      <c r="C1404" s="124"/>
      <c r="D1404" s="124"/>
      <c r="E1404" s="124"/>
      <c r="F1404" s="125"/>
      <c r="G1404" s="125"/>
      <c r="H1404" s="125"/>
      <c r="I1404" s="125"/>
      <c r="J1404" s="125"/>
      <c r="K1404" s="125"/>
      <c r="L1404" s="125"/>
      <c r="M1404" s="125"/>
      <c r="N1404" s="125"/>
      <c r="O1404" s="125"/>
      <c r="P1404" s="125"/>
      <c r="Q1404" s="125"/>
      <c r="R1404" s="125"/>
      <c r="S1404" s="125"/>
      <c r="T1404" s="124"/>
      <c r="U1404" s="124"/>
      <c r="V1404" s="124"/>
      <c r="W1404" s="124"/>
      <c r="X1404" s="124"/>
    </row>
    <row r="1405" spans="1:24">
      <c r="A1405" s="124"/>
      <c r="B1405" s="124"/>
      <c r="C1405" s="124"/>
      <c r="D1405" s="124"/>
      <c r="E1405" s="124"/>
      <c r="F1405" s="125"/>
      <c r="G1405" s="125"/>
      <c r="H1405" s="125"/>
      <c r="I1405" s="125"/>
      <c r="J1405" s="125"/>
      <c r="K1405" s="125"/>
      <c r="L1405" s="125"/>
      <c r="M1405" s="125"/>
      <c r="N1405" s="125"/>
      <c r="O1405" s="125"/>
      <c r="P1405" s="125"/>
      <c r="Q1405" s="125"/>
      <c r="R1405" s="125"/>
      <c r="S1405" s="125"/>
      <c r="T1405" s="124"/>
      <c r="U1405" s="124"/>
      <c r="V1405" s="124"/>
      <c r="W1405" s="124"/>
      <c r="X1405" s="124"/>
    </row>
    <row r="1406" spans="1:24">
      <c r="A1406" s="124"/>
      <c r="B1406" s="124"/>
      <c r="C1406" s="124"/>
      <c r="D1406" s="124"/>
      <c r="E1406" s="124"/>
      <c r="F1406" s="125"/>
      <c r="G1406" s="125"/>
      <c r="H1406" s="125"/>
      <c r="I1406" s="125"/>
      <c r="J1406" s="125"/>
      <c r="K1406" s="125"/>
      <c r="L1406" s="125"/>
      <c r="M1406" s="125"/>
      <c r="N1406" s="125"/>
      <c r="O1406" s="125"/>
      <c r="P1406" s="125"/>
      <c r="Q1406" s="125"/>
      <c r="R1406" s="125"/>
      <c r="S1406" s="125"/>
      <c r="T1406" s="124"/>
      <c r="U1406" s="124"/>
      <c r="V1406" s="124"/>
      <c r="W1406" s="124"/>
      <c r="X1406" s="124"/>
    </row>
    <row r="1407" spans="1:24">
      <c r="A1407" s="124"/>
      <c r="B1407" s="124"/>
      <c r="C1407" s="124"/>
      <c r="D1407" s="124"/>
      <c r="E1407" s="124"/>
      <c r="F1407" s="125"/>
      <c r="G1407" s="125"/>
      <c r="H1407" s="125"/>
      <c r="I1407" s="125"/>
      <c r="J1407" s="125"/>
      <c r="K1407" s="125"/>
      <c r="L1407" s="125"/>
      <c r="M1407" s="125"/>
      <c r="N1407" s="125"/>
      <c r="O1407" s="125"/>
      <c r="P1407" s="125"/>
      <c r="Q1407" s="125"/>
      <c r="R1407" s="125"/>
      <c r="S1407" s="125"/>
      <c r="T1407" s="124"/>
      <c r="U1407" s="124"/>
      <c r="V1407" s="124"/>
      <c r="W1407" s="124"/>
      <c r="X1407" s="124"/>
    </row>
    <row r="1408" spans="1:24">
      <c r="A1408" s="124"/>
      <c r="B1408" s="124"/>
      <c r="C1408" s="124"/>
      <c r="D1408" s="124"/>
      <c r="E1408" s="124"/>
      <c r="F1408" s="125"/>
      <c r="G1408" s="125"/>
      <c r="H1408" s="125"/>
      <c r="I1408" s="125"/>
      <c r="J1408" s="125"/>
      <c r="K1408" s="125"/>
      <c r="L1408" s="125"/>
      <c r="M1408" s="125"/>
      <c r="N1408" s="125"/>
      <c r="O1408" s="125"/>
      <c r="P1408" s="125"/>
      <c r="Q1408" s="125"/>
      <c r="R1408" s="125"/>
      <c r="S1408" s="125"/>
      <c r="T1408" s="124"/>
      <c r="U1408" s="124"/>
      <c r="V1408" s="124"/>
      <c r="W1408" s="124"/>
      <c r="X1408" s="124"/>
    </row>
    <row r="1409" spans="1:24">
      <c r="A1409" s="124"/>
      <c r="B1409" s="124"/>
      <c r="C1409" s="124"/>
      <c r="D1409" s="124"/>
      <c r="E1409" s="124"/>
      <c r="F1409" s="125"/>
      <c r="G1409" s="125"/>
      <c r="H1409" s="125"/>
      <c r="I1409" s="125"/>
      <c r="J1409" s="125"/>
      <c r="K1409" s="125"/>
      <c r="L1409" s="125"/>
      <c r="M1409" s="125"/>
      <c r="N1409" s="125"/>
      <c r="O1409" s="125"/>
      <c r="P1409" s="125"/>
      <c r="Q1409" s="125"/>
      <c r="R1409" s="125"/>
      <c r="S1409" s="125"/>
      <c r="T1409" s="124"/>
      <c r="U1409" s="124"/>
      <c r="V1409" s="124"/>
      <c r="W1409" s="124"/>
      <c r="X1409" s="124"/>
    </row>
    <row r="1410" spans="1:24">
      <c r="A1410" s="124"/>
      <c r="B1410" s="124"/>
      <c r="C1410" s="124"/>
      <c r="D1410" s="124"/>
      <c r="E1410" s="124"/>
      <c r="F1410" s="125"/>
      <c r="G1410" s="125"/>
      <c r="H1410" s="125"/>
      <c r="I1410" s="125"/>
      <c r="J1410" s="125"/>
      <c r="K1410" s="125"/>
      <c r="L1410" s="125"/>
      <c r="M1410" s="125"/>
      <c r="N1410" s="125"/>
      <c r="O1410" s="125"/>
      <c r="P1410" s="125"/>
      <c r="Q1410" s="125"/>
      <c r="R1410" s="125"/>
      <c r="S1410" s="125"/>
      <c r="T1410" s="124"/>
      <c r="U1410" s="124"/>
      <c r="V1410" s="124"/>
      <c r="W1410" s="124"/>
      <c r="X1410" s="124"/>
    </row>
    <row r="1411" spans="1:24">
      <c r="A1411" s="124"/>
      <c r="B1411" s="124"/>
      <c r="C1411" s="124"/>
      <c r="D1411" s="124"/>
      <c r="E1411" s="124"/>
      <c r="F1411" s="125"/>
      <c r="G1411" s="125"/>
      <c r="H1411" s="125"/>
      <c r="I1411" s="125"/>
      <c r="J1411" s="125"/>
      <c r="K1411" s="125"/>
      <c r="L1411" s="125"/>
      <c r="M1411" s="125"/>
      <c r="N1411" s="125"/>
      <c r="O1411" s="125"/>
      <c r="P1411" s="125"/>
      <c r="Q1411" s="125"/>
      <c r="R1411" s="125"/>
      <c r="S1411" s="125"/>
      <c r="T1411" s="124"/>
      <c r="U1411" s="124"/>
      <c r="V1411" s="124"/>
      <c r="W1411" s="124"/>
      <c r="X1411" s="124"/>
    </row>
    <row r="1412" spans="1:24">
      <c r="A1412" s="124"/>
      <c r="B1412" s="124"/>
      <c r="C1412" s="124"/>
      <c r="D1412" s="124"/>
      <c r="E1412" s="124"/>
      <c r="F1412" s="125"/>
      <c r="G1412" s="125"/>
      <c r="H1412" s="125"/>
      <c r="I1412" s="125"/>
      <c r="J1412" s="125"/>
      <c r="K1412" s="125"/>
      <c r="L1412" s="125"/>
      <c r="M1412" s="125"/>
      <c r="N1412" s="125"/>
      <c r="O1412" s="125"/>
      <c r="P1412" s="125"/>
      <c r="Q1412" s="125"/>
      <c r="R1412" s="125"/>
      <c r="S1412" s="125"/>
      <c r="T1412" s="124"/>
      <c r="U1412" s="124"/>
      <c r="V1412" s="124"/>
      <c r="W1412" s="124"/>
      <c r="X1412" s="124"/>
    </row>
    <row r="1413" spans="1:24">
      <c r="A1413" s="124"/>
      <c r="B1413" s="124"/>
      <c r="C1413" s="124"/>
      <c r="D1413" s="124"/>
      <c r="E1413" s="124"/>
      <c r="F1413" s="125"/>
      <c r="G1413" s="125"/>
      <c r="H1413" s="125"/>
      <c r="I1413" s="125"/>
      <c r="J1413" s="125"/>
      <c r="K1413" s="125"/>
      <c r="L1413" s="125"/>
      <c r="M1413" s="125"/>
      <c r="N1413" s="125"/>
      <c r="O1413" s="125"/>
      <c r="P1413" s="125"/>
      <c r="Q1413" s="125"/>
      <c r="R1413" s="125"/>
      <c r="S1413" s="125"/>
      <c r="T1413" s="124"/>
      <c r="U1413" s="124"/>
      <c r="V1413" s="124"/>
      <c r="W1413" s="124"/>
      <c r="X1413" s="124"/>
    </row>
    <row r="1414" spans="1:24">
      <c r="A1414" s="124"/>
      <c r="B1414" s="124"/>
      <c r="C1414" s="124"/>
      <c r="D1414" s="124"/>
      <c r="E1414" s="124"/>
      <c r="F1414" s="125"/>
      <c r="G1414" s="125"/>
      <c r="H1414" s="125"/>
      <c r="I1414" s="125"/>
      <c r="J1414" s="125"/>
      <c r="K1414" s="125"/>
      <c r="L1414" s="125"/>
      <c r="M1414" s="125"/>
      <c r="N1414" s="125"/>
      <c r="O1414" s="125"/>
      <c r="P1414" s="125"/>
      <c r="Q1414" s="125"/>
      <c r="R1414" s="125"/>
      <c r="S1414" s="125"/>
      <c r="T1414" s="124"/>
      <c r="U1414" s="124"/>
      <c r="V1414" s="124"/>
      <c r="W1414" s="124"/>
      <c r="X1414" s="124"/>
    </row>
    <row r="1415" spans="1:24">
      <c r="A1415" s="124"/>
      <c r="B1415" s="124"/>
      <c r="C1415" s="124"/>
      <c r="D1415" s="124"/>
      <c r="E1415" s="124"/>
      <c r="F1415" s="125"/>
      <c r="G1415" s="125"/>
      <c r="H1415" s="125"/>
      <c r="I1415" s="125"/>
      <c r="J1415" s="125"/>
      <c r="K1415" s="125"/>
      <c r="L1415" s="125"/>
      <c r="M1415" s="125"/>
      <c r="N1415" s="125"/>
      <c r="O1415" s="125"/>
      <c r="P1415" s="125"/>
      <c r="Q1415" s="125"/>
      <c r="R1415" s="125"/>
      <c r="S1415" s="125"/>
      <c r="T1415" s="124"/>
      <c r="U1415" s="124"/>
      <c r="V1415" s="124"/>
      <c r="W1415" s="124"/>
      <c r="X1415" s="124"/>
    </row>
    <row r="1416" spans="1:24">
      <c r="A1416" s="124"/>
      <c r="B1416" s="124"/>
      <c r="C1416" s="124"/>
      <c r="D1416" s="124"/>
      <c r="E1416" s="124"/>
      <c r="F1416" s="125"/>
      <c r="G1416" s="125"/>
      <c r="H1416" s="125"/>
      <c r="I1416" s="125"/>
      <c r="J1416" s="125"/>
      <c r="K1416" s="125"/>
      <c r="L1416" s="125"/>
      <c r="M1416" s="125"/>
      <c r="N1416" s="125"/>
      <c r="O1416" s="125"/>
      <c r="P1416" s="125"/>
      <c r="Q1416" s="125"/>
      <c r="R1416" s="125"/>
      <c r="S1416" s="125"/>
      <c r="T1416" s="124"/>
      <c r="U1416" s="124"/>
      <c r="V1416" s="124"/>
      <c r="W1416" s="124"/>
      <c r="X1416" s="124"/>
    </row>
    <row r="1417" spans="1:24">
      <c r="A1417" s="124"/>
      <c r="B1417" s="124"/>
      <c r="C1417" s="124"/>
      <c r="D1417" s="124"/>
      <c r="E1417" s="124"/>
      <c r="F1417" s="125"/>
      <c r="G1417" s="125"/>
      <c r="H1417" s="125"/>
      <c r="I1417" s="125"/>
      <c r="J1417" s="125"/>
      <c r="K1417" s="125"/>
      <c r="L1417" s="125"/>
      <c r="M1417" s="125"/>
      <c r="N1417" s="125"/>
      <c r="O1417" s="125"/>
      <c r="P1417" s="125"/>
      <c r="Q1417" s="125"/>
      <c r="R1417" s="125"/>
      <c r="S1417" s="125"/>
      <c r="T1417" s="124"/>
      <c r="U1417" s="124"/>
      <c r="V1417" s="124"/>
      <c r="W1417" s="124"/>
      <c r="X1417" s="124"/>
    </row>
    <row r="1418" spans="1:24">
      <c r="A1418" s="124"/>
      <c r="B1418" s="124"/>
      <c r="C1418" s="124"/>
      <c r="D1418" s="124"/>
      <c r="E1418" s="124"/>
      <c r="F1418" s="125"/>
      <c r="G1418" s="125"/>
      <c r="H1418" s="125"/>
      <c r="I1418" s="125"/>
      <c r="J1418" s="125"/>
      <c r="K1418" s="125"/>
      <c r="L1418" s="125"/>
      <c r="M1418" s="125"/>
      <c r="N1418" s="125"/>
      <c r="O1418" s="125"/>
      <c r="P1418" s="125"/>
      <c r="Q1418" s="125"/>
      <c r="R1418" s="125"/>
      <c r="S1418" s="125"/>
      <c r="T1418" s="124"/>
      <c r="U1418" s="124"/>
      <c r="V1418" s="124"/>
      <c r="W1418" s="124"/>
      <c r="X1418" s="124"/>
    </row>
    <row r="1419" spans="1:24">
      <c r="A1419" s="124"/>
      <c r="B1419" s="124"/>
      <c r="C1419" s="124"/>
      <c r="D1419" s="124"/>
      <c r="E1419" s="124"/>
      <c r="F1419" s="125"/>
      <c r="G1419" s="125"/>
      <c r="H1419" s="125"/>
      <c r="I1419" s="125"/>
      <c r="J1419" s="125"/>
      <c r="K1419" s="125"/>
      <c r="L1419" s="125"/>
      <c r="M1419" s="125"/>
      <c r="N1419" s="125"/>
      <c r="O1419" s="125"/>
      <c r="P1419" s="125"/>
      <c r="Q1419" s="125"/>
      <c r="R1419" s="125"/>
      <c r="S1419" s="125"/>
      <c r="T1419" s="124"/>
      <c r="U1419" s="124"/>
      <c r="V1419" s="124"/>
      <c r="W1419" s="124"/>
      <c r="X1419" s="124"/>
    </row>
    <row r="1420" spans="1:24">
      <c r="A1420" s="124"/>
      <c r="B1420" s="124"/>
      <c r="C1420" s="124"/>
      <c r="D1420" s="124"/>
      <c r="E1420" s="124"/>
      <c r="F1420" s="125"/>
      <c r="G1420" s="125"/>
      <c r="H1420" s="125"/>
      <c r="I1420" s="125"/>
      <c r="J1420" s="125"/>
      <c r="K1420" s="125"/>
      <c r="L1420" s="125"/>
      <c r="M1420" s="125"/>
      <c r="N1420" s="125"/>
      <c r="O1420" s="125"/>
      <c r="P1420" s="125"/>
      <c r="Q1420" s="125"/>
      <c r="R1420" s="125"/>
      <c r="S1420" s="125"/>
      <c r="T1420" s="124"/>
      <c r="U1420" s="124"/>
      <c r="V1420" s="124"/>
      <c r="W1420" s="124"/>
      <c r="X1420" s="124"/>
    </row>
    <row r="1421" spans="1:24">
      <c r="A1421" s="124"/>
      <c r="B1421" s="124"/>
      <c r="C1421" s="124"/>
      <c r="D1421" s="124"/>
      <c r="E1421" s="124"/>
      <c r="F1421" s="125"/>
      <c r="G1421" s="125"/>
      <c r="H1421" s="125"/>
      <c r="I1421" s="125"/>
      <c r="J1421" s="125"/>
      <c r="K1421" s="125"/>
      <c r="L1421" s="125"/>
      <c r="M1421" s="125"/>
      <c r="N1421" s="125"/>
      <c r="O1421" s="125"/>
      <c r="P1421" s="125"/>
      <c r="Q1421" s="125"/>
      <c r="R1421" s="125"/>
      <c r="S1421" s="125"/>
      <c r="T1421" s="124"/>
      <c r="U1421" s="124"/>
      <c r="V1421" s="124"/>
      <c r="W1421" s="124"/>
      <c r="X1421" s="124"/>
    </row>
    <row r="1422" spans="1:24">
      <c r="A1422" s="124"/>
      <c r="B1422" s="124"/>
      <c r="C1422" s="124"/>
      <c r="D1422" s="124"/>
      <c r="E1422" s="124"/>
      <c r="F1422" s="125"/>
      <c r="G1422" s="125"/>
      <c r="H1422" s="125"/>
      <c r="I1422" s="125"/>
      <c r="J1422" s="125"/>
      <c r="K1422" s="125"/>
      <c r="L1422" s="125"/>
      <c r="M1422" s="125"/>
      <c r="N1422" s="125"/>
      <c r="O1422" s="125"/>
      <c r="P1422" s="125"/>
      <c r="Q1422" s="125"/>
      <c r="R1422" s="125"/>
      <c r="S1422" s="125"/>
      <c r="T1422" s="124"/>
      <c r="U1422" s="124"/>
      <c r="V1422" s="124"/>
      <c r="W1422" s="124"/>
      <c r="X1422" s="124"/>
    </row>
    <row r="1423" spans="1:24">
      <c r="A1423" s="124"/>
      <c r="B1423" s="124"/>
      <c r="C1423" s="124"/>
      <c r="D1423" s="124"/>
      <c r="E1423" s="124"/>
      <c r="F1423" s="125"/>
      <c r="G1423" s="125"/>
      <c r="H1423" s="125"/>
      <c r="I1423" s="125"/>
      <c r="J1423" s="125"/>
      <c r="K1423" s="125"/>
      <c r="L1423" s="125"/>
      <c r="M1423" s="125"/>
      <c r="N1423" s="125"/>
      <c r="O1423" s="125"/>
      <c r="P1423" s="125"/>
      <c r="Q1423" s="125"/>
      <c r="R1423" s="125"/>
      <c r="S1423" s="125"/>
      <c r="T1423" s="124"/>
      <c r="U1423" s="124"/>
      <c r="V1423" s="124"/>
      <c r="W1423" s="124"/>
      <c r="X1423" s="124"/>
    </row>
    <row r="1424" spans="1:24">
      <c r="A1424" s="124"/>
      <c r="B1424" s="124"/>
      <c r="C1424" s="124"/>
      <c r="D1424" s="124"/>
      <c r="E1424" s="124"/>
      <c r="F1424" s="125"/>
      <c r="G1424" s="125"/>
      <c r="H1424" s="125"/>
      <c r="I1424" s="125"/>
      <c r="J1424" s="125"/>
      <c r="K1424" s="125"/>
      <c r="L1424" s="125"/>
      <c r="M1424" s="125"/>
      <c r="N1424" s="125"/>
      <c r="O1424" s="125"/>
      <c r="P1424" s="125"/>
      <c r="Q1424" s="125"/>
      <c r="R1424" s="125"/>
      <c r="S1424" s="125"/>
      <c r="T1424" s="124"/>
      <c r="U1424" s="124"/>
      <c r="V1424" s="124"/>
      <c r="W1424" s="124"/>
      <c r="X1424" s="124"/>
    </row>
    <row r="1425" spans="1:24">
      <c r="A1425" s="124"/>
      <c r="B1425" s="124"/>
      <c r="C1425" s="124"/>
      <c r="D1425" s="124"/>
      <c r="E1425" s="124"/>
      <c r="F1425" s="125"/>
      <c r="G1425" s="125"/>
      <c r="H1425" s="125"/>
      <c r="I1425" s="125"/>
      <c r="J1425" s="125"/>
      <c r="K1425" s="125"/>
      <c r="L1425" s="125"/>
      <c r="M1425" s="125"/>
      <c r="N1425" s="125"/>
      <c r="O1425" s="125"/>
      <c r="P1425" s="125"/>
      <c r="Q1425" s="125"/>
      <c r="R1425" s="125"/>
      <c r="S1425" s="125"/>
      <c r="T1425" s="124"/>
      <c r="U1425" s="124"/>
      <c r="V1425" s="124"/>
      <c r="W1425" s="124"/>
      <c r="X1425" s="124"/>
    </row>
    <row r="1426" spans="1:24">
      <c r="A1426" s="124"/>
      <c r="B1426" s="124"/>
      <c r="C1426" s="124"/>
      <c r="D1426" s="124"/>
      <c r="E1426" s="124"/>
      <c r="F1426" s="125"/>
      <c r="G1426" s="125"/>
      <c r="H1426" s="125"/>
      <c r="I1426" s="125"/>
      <c r="J1426" s="125"/>
      <c r="K1426" s="125"/>
      <c r="L1426" s="125"/>
      <c r="M1426" s="125"/>
      <c r="N1426" s="125"/>
      <c r="O1426" s="125"/>
      <c r="P1426" s="125"/>
      <c r="Q1426" s="125"/>
      <c r="R1426" s="125"/>
      <c r="S1426" s="125"/>
      <c r="T1426" s="124"/>
      <c r="U1426" s="124"/>
      <c r="V1426" s="124"/>
      <c r="W1426" s="124"/>
      <c r="X1426" s="124"/>
    </row>
    <row r="1427" spans="1:24">
      <c r="A1427" s="124"/>
      <c r="B1427" s="124"/>
      <c r="C1427" s="124"/>
      <c r="D1427" s="124"/>
      <c r="E1427" s="124"/>
      <c r="F1427" s="125"/>
      <c r="G1427" s="125"/>
      <c r="H1427" s="125"/>
      <c r="I1427" s="125"/>
      <c r="J1427" s="125"/>
      <c r="K1427" s="125"/>
      <c r="L1427" s="125"/>
      <c r="M1427" s="125"/>
      <c r="N1427" s="125"/>
      <c r="O1427" s="125"/>
      <c r="P1427" s="125"/>
      <c r="Q1427" s="125"/>
      <c r="R1427" s="125"/>
      <c r="S1427" s="125"/>
      <c r="T1427" s="124"/>
      <c r="U1427" s="124"/>
      <c r="V1427" s="124"/>
      <c r="W1427" s="124"/>
      <c r="X1427" s="124"/>
    </row>
    <row r="1428" spans="1:24">
      <c r="A1428" s="124"/>
      <c r="B1428" s="124"/>
      <c r="C1428" s="124"/>
      <c r="D1428" s="124"/>
      <c r="E1428" s="124"/>
      <c r="F1428" s="125"/>
      <c r="G1428" s="125"/>
      <c r="H1428" s="125"/>
      <c r="I1428" s="125"/>
      <c r="J1428" s="125"/>
      <c r="K1428" s="125"/>
      <c r="L1428" s="125"/>
      <c r="M1428" s="125"/>
      <c r="N1428" s="125"/>
      <c r="O1428" s="125"/>
      <c r="P1428" s="125"/>
      <c r="Q1428" s="125"/>
      <c r="R1428" s="125"/>
      <c r="S1428" s="125"/>
      <c r="T1428" s="124"/>
      <c r="U1428" s="124"/>
      <c r="V1428" s="124"/>
      <c r="W1428" s="124"/>
      <c r="X1428" s="124"/>
    </row>
    <row r="1429" spans="1:24">
      <c r="A1429" s="124"/>
      <c r="B1429" s="124"/>
      <c r="C1429" s="124"/>
      <c r="D1429" s="124"/>
      <c r="E1429" s="124"/>
      <c r="F1429" s="125"/>
      <c r="G1429" s="125"/>
      <c r="H1429" s="125"/>
      <c r="I1429" s="125"/>
      <c r="J1429" s="125"/>
      <c r="K1429" s="125"/>
      <c r="L1429" s="125"/>
      <c r="M1429" s="125"/>
      <c r="N1429" s="125"/>
      <c r="O1429" s="125"/>
      <c r="P1429" s="125"/>
      <c r="Q1429" s="125"/>
      <c r="R1429" s="125"/>
      <c r="S1429" s="125"/>
      <c r="T1429" s="124"/>
      <c r="U1429" s="124"/>
      <c r="V1429" s="124"/>
      <c r="W1429" s="124"/>
      <c r="X1429" s="124"/>
    </row>
    <row r="1430" spans="1:24">
      <c r="A1430" s="124"/>
      <c r="B1430" s="124"/>
      <c r="C1430" s="124"/>
      <c r="D1430" s="124"/>
      <c r="E1430" s="124"/>
      <c r="F1430" s="125"/>
      <c r="G1430" s="125"/>
      <c r="H1430" s="125"/>
      <c r="I1430" s="125"/>
      <c r="J1430" s="125"/>
      <c r="K1430" s="125"/>
      <c r="L1430" s="125"/>
      <c r="M1430" s="125"/>
      <c r="N1430" s="125"/>
      <c r="O1430" s="125"/>
      <c r="P1430" s="125"/>
      <c r="Q1430" s="125"/>
      <c r="R1430" s="125"/>
      <c r="S1430" s="125"/>
      <c r="T1430" s="124"/>
      <c r="U1430" s="124"/>
      <c r="V1430" s="124"/>
      <c r="W1430" s="124"/>
      <c r="X1430" s="124"/>
    </row>
    <row r="1431" spans="1:24">
      <c r="A1431" s="124"/>
      <c r="B1431" s="124"/>
      <c r="C1431" s="124"/>
      <c r="D1431" s="124"/>
      <c r="E1431" s="124"/>
      <c r="F1431" s="125"/>
      <c r="G1431" s="125"/>
      <c r="H1431" s="125"/>
      <c r="I1431" s="125"/>
      <c r="J1431" s="125"/>
      <c r="K1431" s="125"/>
      <c r="L1431" s="125"/>
      <c r="M1431" s="125"/>
      <c r="N1431" s="125"/>
      <c r="O1431" s="125"/>
      <c r="P1431" s="125"/>
      <c r="Q1431" s="125"/>
      <c r="R1431" s="125"/>
      <c r="S1431" s="125"/>
      <c r="T1431" s="124"/>
      <c r="U1431" s="124"/>
      <c r="V1431" s="124"/>
      <c r="W1431" s="124"/>
      <c r="X1431" s="124"/>
    </row>
    <row r="1432" spans="1:24">
      <c r="A1432" s="124"/>
      <c r="B1432" s="124"/>
      <c r="C1432" s="124"/>
      <c r="D1432" s="124"/>
      <c r="E1432" s="124"/>
      <c r="F1432" s="125"/>
      <c r="G1432" s="125"/>
      <c r="H1432" s="125"/>
      <c r="I1432" s="125"/>
      <c r="J1432" s="125"/>
      <c r="K1432" s="125"/>
      <c r="L1432" s="125"/>
      <c r="M1432" s="125"/>
      <c r="N1432" s="125"/>
      <c r="O1432" s="125"/>
      <c r="P1432" s="125"/>
      <c r="Q1432" s="125"/>
      <c r="R1432" s="125"/>
      <c r="S1432" s="125"/>
      <c r="T1432" s="124"/>
      <c r="U1432" s="124"/>
      <c r="V1432" s="124"/>
      <c r="W1432" s="124"/>
      <c r="X1432" s="124"/>
    </row>
    <row r="1433" spans="1:24">
      <c r="A1433" s="124"/>
      <c r="B1433" s="124"/>
      <c r="C1433" s="124"/>
      <c r="D1433" s="124"/>
      <c r="E1433" s="124"/>
      <c r="F1433" s="125"/>
      <c r="G1433" s="125"/>
      <c r="H1433" s="125"/>
      <c r="I1433" s="125"/>
      <c r="J1433" s="125"/>
      <c r="K1433" s="125"/>
      <c r="L1433" s="125"/>
      <c r="M1433" s="125"/>
      <c r="N1433" s="125"/>
      <c r="O1433" s="125"/>
      <c r="P1433" s="125"/>
      <c r="Q1433" s="125"/>
      <c r="R1433" s="125"/>
      <c r="S1433" s="125"/>
      <c r="T1433" s="124"/>
      <c r="U1433" s="124"/>
      <c r="V1433" s="124"/>
      <c r="W1433" s="124"/>
      <c r="X1433" s="124"/>
    </row>
    <row r="1434" spans="1:24">
      <c r="A1434" s="124"/>
      <c r="B1434" s="124"/>
      <c r="C1434" s="124"/>
      <c r="D1434" s="124"/>
      <c r="E1434" s="124"/>
      <c r="F1434" s="125"/>
      <c r="G1434" s="125"/>
      <c r="H1434" s="125"/>
      <c r="I1434" s="125"/>
      <c r="J1434" s="125"/>
      <c r="K1434" s="125"/>
      <c r="L1434" s="125"/>
      <c r="M1434" s="125"/>
      <c r="N1434" s="125"/>
      <c r="O1434" s="125"/>
      <c r="P1434" s="125"/>
      <c r="Q1434" s="125"/>
      <c r="R1434" s="125"/>
      <c r="S1434" s="125"/>
      <c r="T1434" s="124"/>
      <c r="U1434" s="124"/>
      <c r="V1434" s="124"/>
      <c r="W1434" s="124"/>
      <c r="X1434" s="124"/>
    </row>
    <row r="1435" spans="1:24">
      <c r="A1435" s="124"/>
      <c r="B1435" s="124"/>
      <c r="C1435" s="124"/>
      <c r="D1435" s="124"/>
      <c r="E1435" s="124"/>
      <c r="F1435" s="125"/>
      <c r="G1435" s="125"/>
      <c r="H1435" s="125"/>
      <c r="I1435" s="125"/>
      <c r="J1435" s="125"/>
      <c r="K1435" s="125"/>
      <c r="L1435" s="125"/>
      <c r="M1435" s="125"/>
      <c r="N1435" s="125"/>
      <c r="O1435" s="125"/>
      <c r="P1435" s="125"/>
      <c r="Q1435" s="125"/>
      <c r="R1435" s="125"/>
      <c r="S1435" s="125"/>
      <c r="T1435" s="124"/>
      <c r="U1435" s="124"/>
      <c r="V1435" s="124"/>
      <c r="W1435" s="124"/>
      <c r="X1435" s="124"/>
    </row>
    <row r="1436" spans="1:24">
      <c r="A1436" s="124"/>
      <c r="B1436" s="124"/>
      <c r="C1436" s="124"/>
      <c r="D1436" s="124"/>
      <c r="E1436" s="124"/>
      <c r="F1436" s="125"/>
      <c r="G1436" s="125"/>
      <c r="H1436" s="125"/>
      <c r="I1436" s="125"/>
      <c r="J1436" s="125"/>
      <c r="K1436" s="125"/>
      <c r="L1436" s="125"/>
      <c r="M1436" s="125"/>
      <c r="N1436" s="125"/>
      <c r="O1436" s="125"/>
      <c r="P1436" s="125"/>
      <c r="Q1436" s="125"/>
      <c r="R1436" s="125"/>
      <c r="S1436" s="125"/>
      <c r="T1436" s="124"/>
      <c r="U1436" s="124"/>
      <c r="V1436" s="124"/>
      <c r="W1436" s="124"/>
      <c r="X1436" s="124"/>
    </row>
    <row r="1437" spans="1:24">
      <c r="A1437" s="124"/>
      <c r="B1437" s="124"/>
      <c r="C1437" s="124"/>
      <c r="D1437" s="124"/>
      <c r="E1437" s="124"/>
      <c r="F1437" s="125"/>
      <c r="G1437" s="125"/>
      <c r="H1437" s="125"/>
      <c r="I1437" s="125"/>
      <c r="J1437" s="125"/>
      <c r="K1437" s="125"/>
      <c r="L1437" s="125"/>
      <c r="M1437" s="125"/>
      <c r="N1437" s="125"/>
      <c r="O1437" s="125"/>
      <c r="P1437" s="125"/>
      <c r="Q1437" s="125"/>
      <c r="R1437" s="125"/>
      <c r="S1437" s="125"/>
      <c r="T1437" s="124"/>
      <c r="U1437" s="124"/>
      <c r="V1437" s="124"/>
      <c r="W1437" s="124"/>
      <c r="X1437" s="124"/>
    </row>
    <row r="1438" spans="1:24">
      <c r="A1438" s="124"/>
      <c r="B1438" s="124"/>
      <c r="C1438" s="124"/>
      <c r="D1438" s="124"/>
      <c r="E1438" s="124"/>
      <c r="F1438" s="125"/>
      <c r="G1438" s="125"/>
      <c r="H1438" s="125"/>
      <c r="I1438" s="125"/>
      <c r="J1438" s="125"/>
      <c r="K1438" s="125"/>
      <c r="L1438" s="125"/>
      <c r="M1438" s="125"/>
      <c r="N1438" s="125"/>
      <c r="O1438" s="125"/>
      <c r="P1438" s="125"/>
      <c r="Q1438" s="125"/>
      <c r="R1438" s="125"/>
      <c r="S1438" s="125"/>
      <c r="T1438" s="124"/>
      <c r="U1438" s="124"/>
      <c r="V1438" s="124"/>
      <c r="W1438" s="124"/>
      <c r="X1438" s="124"/>
    </row>
    <row r="1439" spans="1:24">
      <c r="A1439" s="124"/>
      <c r="B1439" s="124"/>
      <c r="C1439" s="124"/>
      <c r="D1439" s="124"/>
      <c r="E1439" s="124"/>
      <c r="F1439" s="125"/>
      <c r="G1439" s="125"/>
      <c r="H1439" s="125"/>
      <c r="I1439" s="125"/>
      <c r="J1439" s="125"/>
      <c r="K1439" s="125"/>
      <c r="L1439" s="125"/>
      <c r="M1439" s="125"/>
      <c r="N1439" s="125"/>
      <c r="O1439" s="125"/>
      <c r="P1439" s="125"/>
      <c r="Q1439" s="125"/>
      <c r="R1439" s="125"/>
      <c r="S1439" s="125"/>
      <c r="T1439" s="124"/>
      <c r="U1439" s="124"/>
      <c r="V1439" s="124"/>
      <c r="W1439" s="124"/>
      <c r="X1439" s="124"/>
    </row>
    <row r="1440" spans="1:24">
      <c r="A1440" s="124"/>
      <c r="B1440" s="124"/>
      <c r="C1440" s="124"/>
      <c r="D1440" s="124"/>
      <c r="E1440" s="124"/>
      <c r="F1440" s="125"/>
      <c r="G1440" s="125"/>
      <c r="H1440" s="125"/>
      <c r="I1440" s="125"/>
      <c r="J1440" s="125"/>
      <c r="K1440" s="125"/>
      <c r="L1440" s="125"/>
      <c r="M1440" s="125"/>
      <c r="N1440" s="125"/>
      <c r="O1440" s="125"/>
      <c r="P1440" s="125"/>
      <c r="Q1440" s="125"/>
      <c r="R1440" s="125"/>
      <c r="S1440" s="125"/>
      <c r="T1440" s="124"/>
      <c r="U1440" s="124"/>
      <c r="V1440" s="124"/>
      <c r="W1440" s="124"/>
      <c r="X1440" s="124"/>
    </row>
    <row r="1441" spans="1:24">
      <c r="A1441" s="124"/>
      <c r="B1441" s="124"/>
      <c r="C1441" s="124"/>
      <c r="D1441" s="124"/>
      <c r="E1441" s="124"/>
      <c r="F1441" s="125"/>
      <c r="G1441" s="125"/>
      <c r="H1441" s="125"/>
      <c r="I1441" s="125"/>
      <c r="J1441" s="125"/>
      <c r="K1441" s="125"/>
      <c r="L1441" s="125"/>
      <c r="M1441" s="125"/>
      <c r="N1441" s="125"/>
      <c r="O1441" s="125"/>
      <c r="P1441" s="125"/>
      <c r="Q1441" s="125"/>
      <c r="R1441" s="125"/>
      <c r="S1441" s="125"/>
      <c r="T1441" s="124"/>
      <c r="U1441" s="124"/>
      <c r="V1441" s="124"/>
      <c r="W1441" s="124"/>
      <c r="X1441" s="124"/>
    </row>
    <row r="1442" spans="1:24">
      <c r="A1442" s="124"/>
      <c r="B1442" s="124"/>
      <c r="C1442" s="124"/>
      <c r="D1442" s="124"/>
      <c r="E1442" s="124"/>
      <c r="F1442" s="125"/>
      <c r="G1442" s="125"/>
      <c r="H1442" s="125"/>
      <c r="I1442" s="125"/>
      <c r="J1442" s="125"/>
      <c r="K1442" s="125"/>
      <c r="L1442" s="125"/>
      <c r="M1442" s="125"/>
      <c r="N1442" s="125"/>
      <c r="O1442" s="125"/>
      <c r="P1442" s="125"/>
      <c r="Q1442" s="125"/>
      <c r="R1442" s="125"/>
      <c r="S1442" s="125"/>
      <c r="T1442" s="124"/>
      <c r="U1442" s="124"/>
      <c r="V1442" s="124"/>
      <c r="W1442" s="124"/>
      <c r="X1442" s="124"/>
    </row>
    <row r="1443" spans="1:24">
      <c r="A1443" s="124"/>
      <c r="B1443" s="124"/>
      <c r="C1443" s="124"/>
      <c r="D1443" s="124"/>
      <c r="E1443" s="124"/>
      <c r="F1443" s="125"/>
      <c r="G1443" s="125"/>
      <c r="H1443" s="125"/>
      <c r="I1443" s="125"/>
      <c r="J1443" s="125"/>
      <c r="K1443" s="125"/>
      <c r="L1443" s="125"/>
      <c r="M1443" s="125"/>
      <c r="N1443" s="125"/>
      <c r="O1443" s="125"/>
      <c r="P1443" s="125"/>
      <c r="Q1443" s="125"/>
      <c r="R1443" s="125"/>
      <c r="S1443" s="125"/>
      <c r="T1443" s="124"/>
      <c r="U1443" s="124"/>
      <c r="V1443" s="124"/>
      <c r="W1443" s="124"/>
      <c r="X1443" s="124"/>
    </row>
    <row r="1444" spans="1:24">
      <c r="A1444" s="124"/>
      <c r="B1444" s="124"/>
      <c r="C1444" s="124"/>
      <c r="D1444" s="124"/>
      <c r="E1444" s="124"/>
      <c r="F1444" s="125"/>
      <c r="G1444" s="125"/>
      <c r="H1444" s="125"/>
      <c r="I1444" s="125"/>
      <c r="J1444" s="125"/>
      <c r="K1444" s="125"/>
      <c r="L1444" s="125"/>
      <c r="M1444" s="125"/>
      <c r="N1444" s="125"/>
      <c r="O1444" s="125"/>
      <c r="P1444" s="125"/>
      <c r="Q1444" s="125"/>
      <c r="R1444" s="125"/>
      <c r="S1444" s="125"/>
      <c r="T1444" s="124"/>
      <c r="U1444" s="124"/>
      <c r="V1444" s="124"/>
      <c r="W1444" s="124"/>
      <c r="X1444" s="124"/>
    </row>
    <row r="1445" spans="1:24">
      <c r="A1445" s="124"/>
      <c r="B1445" s="124"/>
      <c r="C1445" s="124"/>
      <c r="D1445" s="124"/>
      <c r="E1445" s="124"/>
      <c r="F1445" s="125"/>
      <c r="G1445" s="125"/>
      <c r="H1445" s="125"/>
      <c r="I1445" s="125"/>
      <c r="J1445" s="125"/>
      <c r="K1445" s="125"/>
      <c r="L1445" s="125"/>
      <c r="M1445" s="125"/>
      <c r="N1445" s="125"/>
      <c r="O1445" s="125"/>
      <c r="P1445" s="125"/>
      <c r="Q1445" s="125"/>
      <c r="R1445" s="125"/>
      <c r="S1445" s="125"/>
      <c r="T1445" s="124"/>
      <c r="U1445" s="124"/>
      <c r="V1445" s="124"/>
      <c r="W1445" s="124"/>
      <c r="X1445" s="124"/>
    </row>
    <row r="1446" spans="1:24">
      <c r="A1446" s="124"/>
      <c r="B1446" s="124"/>
      <c r="C1446" s="124"/>
      <c r="D1446" s="124"/>
      <c r="E1446" s="124"/>
      <c r="F1446" s="125"/>
      <c r="G1446" s="125"/>
      <c r="H1446" s="125"/>
      <c r="I1446" s="125"/>
      <c r="J1446" s="125"/>
      <c r="K1446" s="125"/>
      <c r="L1446" s="125"/>
      <c r="M1446" s="125"/>
      <c r="N1446" s="125"/>
      <c r="O1446" s="125"/>
      <c r="P1446" s="125"/>
      <c r="Q1446" s="125"/>
      <c r="R1446" s="125"/>
      <c r="S1446" s="125"/>
      <c r="T1446" s="124"/>
      <c r="U1446" s="124"/>
      <c r="V1446" s="124"/>
      <c r="W1446" s="124"/>
      <c r="X1446" s="124"/>
    </row>
    <row r="1447" spans="1:24">
      <c r="A1447" s="124"/>
      <c r="B1447" s="124"/>
      <c r="C1447" s="124"/>
      <c r="D1447" s="124"/>
      <c r="E1447" s="124"/>
      <c r="F1447" s="125"/>
      <c r="G1447" s="125"/>
      <c r="H1447" s="125"/>
      <c r="I1447" s="125"/>
      <c r="J1447" s="125"/>
      <c r="K1447" s="125"/>
      <c r="L1447" s="125"/>
      <c r="M1447" s="125"/>
      <c r="N1447" s="125"/>
      <c r="O1447" s="125"/>
      <c r="P1447" s="125"/>
      <c r="Q1447" s="125"/>
      <c r="R1447" s="125"/>
      <c r="S1447" s="125"/>
      <c r="T1447" s="124"/>
      <c r="U1447" s="124"/>
      <c r="V1447" s="124"/>
      <c r="W1447" s="124"/>
      <c r="X1447" s="124"/>
    </row>
    <row r="1448" spans="1:24">
      <c r="A1448" s="124"/>
      <c r="B1448" s="124"/>
      <c r="C1448" s="124"/>
      <c r="D1448" s="124"/>
      <c r="E1448" s="124"/>
      <c r="F1448" s="125"/>
      <c r="G1448" s="125"/>
      <c r="H1448" s="125"/>
      <c r="I1448" s="125"/>
      <c r="J1448" s="125"/>
      <c r="K1448" s="125"/>
      <c r="L1448" s="125"/>
      <c r="M1448" s="125"/>
      <c r="N1448" s="125"/>
      <c r="O1448" s="125"/>
      <c r="P1448" s="125"/>
      <c r="Q1448" s="125"/>
      <c r="R1448" s="125"/>
      <c r="S1448" s="125"/>
      <c r="T1448" s="124"/>
      <c r="U1448" s="124"/>
      <c r="V1448" s="124"/>
      <c r="W1448" s="124"/>
      <c r="X1448" s="124"/>
    </row>
    <row r="1449" spans="1:24">
      <c r="A1449" s="124"/>
      <c r="B1449" s="124"/>
      <c r="C1449" s="124"/>
      <c r="D1449" s="124"/>
      <c r="E1449" s="124"/>
      <c r="F1449" s="125"/>
      <c r="G1449" s="125"/>
      <c r="H1449" s="125"/>
      <c r="I1449" s="125"/>
      <c r="J1449" s="125"/>
      <c r="K1449" s="125"/>
      <c r="L1449" s="125"/>
      <c r="M1449" s="125"/>
      <c r="N1449" s="125"/>
      <c r="O1449" s="125"/>
      <c r="P1449" s="125"/>
      <c r="Q1449" s="125"/>
      <c r="R1449" s="125"/>
      <c r="S1449" s="125"/>
      <c r="T1449" s="124"/>
      <c r="U1449" s="124"/>
      <c r="V1449" s="124"/>
      <c r="W1449" s="124"/>
      <c r="X1449" s="124"/>
    </row>
    <row r="1450" spans="1:24">
      <c r="A1450" s="124"/>
      <c r="B1450" s="124"/>
      <c r="C1450" s="124"/>
      <c r="D1450" s="124"/>
      <c r="E1450" s="124"/>
      <c r="F1450" s="125"/>
      <c r="G1450" s="125"/>
      <c r="H1450" s="125"/>
      <c r="I1450" s="125"/>
      <c r="J1450" s="125"/>
      <c r="K1450" s="125"/>
      <c r="L1450" s="125"/>
      <c r="M1450" s="125"/>
      <c r="N1450" s="125"/>
      <c r="O1450" s="125"/>
      <c r="P1450" s="125"/>
      <c r="Q1450" s="125"/>
      <c r="R1450" s="125"/>
      <c r="S1450" s="125"/>
      <c r="T1450" s="124"/>
      <c r="U1450" s="124"/>
      <c r="V1450" s="124"/>
      <c r="W1450" s="124"/>
      <c r="X1450" s="124"/>
    </row>
    <row r="1451" spans="1:24">
      <c r="A1451" s="124"/>
      <c r="B1451" s="124"/>
      <c r="C1451" s="124"/>
      <c r="D1451" s="124"/>
      <c r="E1451" s="124"/>
      <c r="F1451" s="125"/>
      <c r="G1451" s="125"/>
      <c r="H1451" s="125"/>
      <c r="I1451" s="125"/>
      <c r="J1451" s="125"/>
      <c r="K1451" s="125"/>
      <c r="L1451" s="125"/>
      <c r="M1451" s="125"/>
      <c r="N1451" s="125"/>
      <c r="O1451" s="125"/>
      <c r="P1451" s="125"/>
      <c r="Q1451" s="125"/>
      <c r="R1451" s="125"/>
      <c r="S1451" s="125"/>
      <c r="T1451" s="124"/>
      <c r="U1451" s="124"/>
      <c r="V1451" s="124"/>
      <c r="W1451" s="124"/>
      <c r="X1451" s="124"/>
    </row>
    <row r="1452" spans="1:24">
      <c r="A1452" s="124"/>
      <c r="B1452" s="124"/>
      <c r="C1452" s="124"/>
      <c r="D1452" s="124"/>
      <c r="E1452" s="124"/>
      <c r="F1452" s="125"/>
      <c r="G1452" s="125"/>
      <c r="H1452" s="125"/>
      <c r="I1452" s="125"/>
      <c r="J1452" s="125"/>
      <c r="K1452" s="125"/>
      <c r="L1452" s="125"/>
      <c r="M1452" s="125"/>
      <c r="N1452" s="125"/>
      <c r="O1452" s="125"/>
      <c r="P1452" s="125"/>
      <c r="Q1452" s="125"/>
      <c r="R1452" s="125"/>
      <c r="S1452" s="125"/>
      <c r="T1452" s="124"/>
      <c r="U1452" s="124"/>
      <c r="V1452" s="124"/>
      <c r="W1452" s="124"/>
      <c r="X1452" s="124"/>
    </row>
    <row r="1453" spans="1:24">
      <c r="A1453" s="124"/>
      <c r="B1453" s="124"/>
      <c r="C1453" s="124"/>
      <c r="D1453" s="124"/>
      <c r="E1453" s="124"/>
      <c r="F1453" s="125"/>
      <c r="G1453" s="125"/>
      <c r="H1453" s="125"/>
      <c r="I1453" s="125"/>
      <c r="J1453" s="125"/>
      <c r="K1453" s="125"/>
      <c r="L1453" s="125"/>
      <c r="M1453" s="125"/>
      <c r="N1453" s="125"/>
      <c r="O1453" s="125"/>
      <c r="P1453" s="125"/>
      <c r="Q1453" s="125"/>
      <c r="R1453" s="125"/>
      <c r="S1453" s="125"/>
      <c r="T1453" s="124"/>
      <c r="U1453" s="124"/>
      <c r="V1453" s="124"/>
      <c r="W1453" s="124"/>
      <c r="X1453" s="124"/>
    </row>
    <row r="1454" spans="1:24">
      <c r="A1454" s="124"/>
      <c r="B1454" s="124"/>
      <c r="C1454" s="124"/>
      <c r="D1454" s="124"/>
      <c r="E1454" s="124"/>
      <c r="F1454" s="125"/>
      <c r="G1454" s="125"/>
      <c r="H1454" s="125"/>
      <c r="I1454" s="125"/>
      <c r="J1454" s="125"/>
      <c r="K1454" s="125"/>
      <c r="L1454" s="125"/>
      <c r="M1454" s="125"/>
      <c r="N1454" s="125"/>
      <c r="O1454" s="125"/>
      <c r="P1454" s="125"/>
      <c r="Q1454" s="125"/>
      <c r="R1454" s="125"/>
      <c r="S1454" s="125"/>
      <c r="T1454" s="124"/>
      <c r="U1454" s="124"/>
      <c r="V1454" s="124"/>
      <c r="W1454" s="124"/>
      <c r="X1454" s="124"/>
    </row>
    <row r="1455" spans="1:24">
      <c r="A1455" s="124"/>
      <c r="B1455" s="124"/>
      <c r="C1455" s="124"/>
      <c r="D1455" s="124"/>
      <c r="E1455" s="124"/>
      <c r="F1455" s="125"/>
      <c r="G1455" s="125"/>
      <c r="H1455" s="125"/>
      <c r="I1455" s="125"/>
      <c r="J1455" s="125"/>
      <c r="K1455" s="125"/>
      <c r="L1455" s="125"/>
      <c r="M1455" s="125"/>
      <c r="N1455" s="125"/>
      <c r="O1455" s="125"/>
      <c r="P1455" s="125"/>
      <c r="Q1455" s="125"/>
      <c r="R1455" s="125"/>
      <c r="S1455" s="125"/>
      <c r="T1455" s="124"/>
      <c r="U1455" s="124"/>
      <c r="V1455" s="124"/>
      <c r="W1455" s="124"/>
      <c r="X1455" s="124"/>
    </row>
    <row r="1456" spans="1:24">
      <c r="A1456" s="124"/>
      <c r="B1456" s="124"/>
      <c r="C1456" s="124"/>
      <c r="D1456" s="124"/>
      <c r="E1456" s="124"/>
      <c r="F1456" s="125"/>
      <c r="G1456" s="125"/>
      <c r="H1456" s="125"/>
      <c r="I1456" s="125"/>
      <c r="J1456" s="125"/>
      <c r="K1456" s="125"/>
      <c r="L1456" s="125"/>
      <c r="M1456" s="125"/>
      <c r="N1456" s="125"/>
      <c r="O1456" s="125"/>
      <c r="P1456" s="125"/>
      <c r="Q1456" s="125"/>
      <c r="R1456" s="125"/>
      <c r="S1456" s="125"/>
      <c r="T1456" s="124"/>
      <c r="U1456" s="124"/>
      <c r="V1456" s="124"/>
      <c r="W1456" s="124"/>
      <c r="X1456" s="124"/>
    </row>
    <row r="1457" spans="1:24">
      <c r="A1457" s="124"/>
      <c r="B1457" s="124"/>
      <c r="C1457" s="124"/>
      <c r="D1457" s="124"/>
      <c r="E1457" s="124"/>
      <c r="F1457" s="125"/>
      <c r="G1457" s="125"/>
      <c r="H1457" s="125"/>
      <c r="I1457" s="125"/>
      <c r="J1457" s="125"/>
      <c r="K1457" s="125"/>
      <c r="L1457" s="125"/>
      <c r="M1457" s="125"/>
      <c r="N1457" s="125"/>
      <c r="O1457" s="125"/>
      <c r="P1457" s="125"/>
      <c r="Q1457" s="125"/>
      <c r="R1457" s="125"/>
      <c r="S1457" s="125"/>
      <c r="T1457" s="124"/>
      <c r="U1457" s="124"/>
      <c r="V1457" s="124"/>
      <c r="W1457" s="124"/>
      <c r="X1457" s="124"/>
    </row>
    <row r="1458" spans="1:24">
      <c r="A1458" s="124"/>
      <c r="B1458" s="124"/>
      <c r="C1458" s="124"/>
      <c r="D1458" s="124"/>
      <c r="E1458" s="124"/>
      <c r="F1458" s="125"/>
      <c r="G1458" s="125"/>
      <c r="H1458" s="125"/>
      <c r="I1458" s="125"/>
      <c r="J1458" s="125"/>
      <c r="K1458" s="125"/>
      <c r="L1458" s="125"/>
      <c r="M1458" s="125"/>
      <c r="N1458" s="125"/>
      <c r="O1458" s="125"/>
      <c r="P1458" s="125"/>
      <c r="Q1458" s="125"/>
      <c r="R1458" s="125"/>
      <c r="S1458" s="125"/>
      <c r="T1458" s="124"/>
      <c r="U1458" s="124"/>
      <c r="V1458" s="124"/>
      <c r="W1458" s="124"/>
      <c r="X1458" s="124"/>
    </row>
    <row r="1459" spans="1:24">
      <c r="A1459" s="124"/>
      <c r="B1459" s="124"/>
      <c r="C1459" s="124"/>
      <c r="D1459" s="124"/>
      <c r="E1459" s="124"/>
      <c r="F1459" s="125"/>
      <c r="G1459" s="125"/>
      <c r="H1459" s="125"/>
      <c r="I1459" s="125"/>
      <c r="J1459" s="125"/>
      <c r="K1459" s="125"/>
      <c r="L1459" s="125"/>
      <c r="M1459" s="125"/>
      <c r="N1459" s="125"/>
      <c r="O1459" s="125"/>
      <c r="P1459" s="125"/>
      <c r="Q1459" s="125"/>
      <c r="R1459" s="125"/>
      <c r="S1459" s="125"/>
      <c r="T1459" s="124"/>
      <c r="U1459" s="124"/>
      <c r="V1459" s="124"/>
      <c r="W1459" s="124"/>
      <c r="X1459" s="124"/>
    </row>
    <row r="1460" spans="1:24">
      <c r="A1460" s="124"/>
      <c r="B1460" s="124"/>
      <c r="C1460" s="124"/>
      <c r="D1460" s="124"/>
      <c r="E1460" s="124"/>
      <c r="F1460" s="125"/>
      <c r="G1460" s="125"/>
      <c r="H1460" s="125"/>
      <c r="I1460" s="125"/>
      <c r="J1460" s="125"/>
      <c r="K1460" s="125"/>
      <c r="L1460" s="125"/>
      <c r="M1460" s="125"/>
      <c r="N1460" s="125"/>
      <c r="O1460" s="125"/>
      <c r="P1460" s="125"/>
      <c r="Q1460" s="125"/>
      <c r="R1460" s="125"/>
      <c r="S1460" s="125"/>
      <c r="T1460" s="124"/>
      <c r="U1460" s="124"/>
      <c r="V1460" s="124"/>
      <c r="W1460" s="124"/>
      <c r="X1460" s="124"/>
    </row>
    <row r="1461" spans="1:24">
      <c r="A1461" s="124"/>
      <c r="B1461" s="124"/>
      <c r="C1461" s="124"/>
      <c r="D1461" s="124"/>
      <c r="E1461" s="124"/>
      <c r="F1461" s="125"/>
      <c r="G1461" s="125"/>
      <c r="H1461" s="125"/>
      <c r="I1461" s="125"/>
      <c r="J1461" s="125"/>
      <c r="K1461" s="125"/>
      <c r="L1461" s="125"/>
      <c r="M1461" s="125"/>
      <c r="N1461" s="125"/>
      <c r="O1461" s="125"/>
      <c r="P1461" s="125"/>
      <c r="Q1461" s="125"/>
      <c r="R1461" s="125"/>
      <c r="S1461" s="125"/>
      <c r="T1461" s="124"/>
      <c r="U1461" s="124"/>
      <c r="V1461" s="124"/>
      <c r="W1461" s="124"/>
      <c r="X1461" s="124"/>
    </row>
    <row r="1462" spans="1:24">
      <c r="A1462" s="124"/>
      <c r="B1462" s="124"/>
      <c r="C1462" s="124"/>
      <c r="D1462" s="124"/>
      <c r="E1462" s="124"/>
      <c r="F1462" s="125"/>
      <c r="G1462" s="125"/>
      <c r="H1462" s="125"/>
      <c r="I1462" s="125"/>
      <c r="J1462" s="125"/>
      <c r="K1462" s="125"/>
      <c r="L1462" s="125"/>
      <c r="M1462" s="125"/>
      <c r="N1462" s="125"/>
      <c r="O1462" s="125"/>
      <c r="P1462" s="125"/>
      <c r="Q1462" s="125"/>
      <c r="R1462" s="125"/>
      <c r="S1462" s="125"/>
      <c r="T1462" s="124"/>
      <c r="U1462" s="124"/>
      <c r="V1462" s="124"/>
      <c r="W1462" s="124"/>
      <c r="X1462" s="124"/>
    </row>
    <row r="1463" spans="1:24">
      <c r="A1463" s="124"/>
      <c r="B1463" s="124"/>
      <c r="C1463" s="124"/>
      <c r="D1463" s="124"/>
      <c r="E1463" s="124"/>
      <c r="F1463" s="125"/>
      <c r="G1463" s="125"/>
      <c r="H1463" s="125"/>
      <c r="I1463" s="125"/>
      <c r="J1463" s="125"/>
      <c r="K1463" s="125"/>
      <c r="L1463" s="125"/>
      <c r="M1463" s="125"/>
      <c r="N1463" s="125"/>
      <c r="O1463" s="125"/>
      <c r="P1463" s="125"/>
      <c r="Q1463" s="125"/>
      <c r="R1463" s="125"/>
      <c r="S1463" s="125"/>
      <c r="T1463" s="124"/>
      <c r="U1463" s="124"/>
      <c r="V1463" s="124"/>
      <c r="W1463" s="124"/>
      <c r="X1463" s="124"/>
    </row>
    <row r="1464" spans="1:24">
      <c r="A1464" s="124"/>
      <c r="B1464" s="124"/>
      <c r="C1464" s="124"/>
      <c r="D1464" s="124"/>
      <c r="E1464" s="124"/>
      <c r="F1464" s="125"/>
      <c r="G1464" s="125"/>
      <c r="H1464" s="125"/>
      <c r="I1464" s="125"/>
      <c r="J1464" s="125"/>
      <c r="K1464" s="125"/>
      <c r="L1464" s="125"/>
      <c r="M1464" s="125"/>
      <c r="N1464" s="125"/>
      <c r="O1464" s="125"/>
      <c r="P1464" s="125"/>
      <c r="Q1464" s="125"/>
      <c r="R1464" s="125"/>
      <c r="S1464" s="125"/>
      <c r="T1464" s="124"/>
      <c r="U1464" s="124"/>
      <c r="V1464" s="124"/>
      <c r="W1464" s="124"/>
      <c r="X1464" s="124"/>
    </row>
    <row r="1465" spans="1:24">
      <c r="A1465" s="124"/>
      <c r="B1465" s="124"/>
      <c r="C1465" s="124"/>
      <c r="D1465" s="124"/>
      <c r="E1465" s="124"/>
      <c r="F1465" s="125"/>
      <c r="G1465" s="125"/>
      <c r="H1465" s="125"/>
      <c r="I1465" s="125"/>
      <c r="J1465" s="125"/>
      <c r="K1465" s="125"/>
      <c r="L1465" s="125"/>
      <c r="M1465" s="125"/>
      <c r="N1465" s="125"/>
      <c r="O1465" s="125"/>
      <c r="P1465" s="125"/>
      <c r="Q1465" s="125"/>
      <c r="R1465" s="125"/>
      <c r="S1465" s="125"/>
      <c r="T1465" s="124"/>
      <c r="U1465" s="124"/>
      <c r="V1465" s="124"/>
      <c r="W1465" s="124"/>
      <c r="X1465" s="124"/>
    </row>
    <row r="1466" spans="1:24">
      <c r="A1466" s="124"/>
      <c r="B1466" s="124"/>
      <c r="C1466" s="124"/>
      <c r="D1466" s="124"/>
      <c r="E1466" s="124"/>
      <c r="F1466" s="125"/>
      <c r="G1466" s="125"/>
      <c r="H1466" s="125"/>
      <c r="I1466" s="125"/>
      <c r="J1466" s="125"/>
      <c r="K1466" s="125"/>
      <c r="L1466" s="125"/>
      <c r="M1466" s="125"/>
      <c r="N1466" s="125"/>
      <c r="O1466" s="125"/>
      <c r="P1466" s="125"/>
      <c r="Q1466" s="125"/>
      <c r="R1466" s="125"/>
      <c r="S1466" s="125"/>
      <c r="T1466" s="124"/>
      <c r="U1466" s="124"/>
      <c r="V1466" s="124"/>
      <c r="W1466" s="124"/>
      <c r="X1466" s="124"/>
    </row>
    <row r="1467" spans="1:24">
      <c r="A1467" s="124"/>
      <c r="B1467" s="124"/>
      <c r="C1467" s="124"/>
      <c r="D1467" s="124"/>
      <c r="E1467" s="124"/>
      <c r="F1467" s="125"/>
      <c r="G1467" s="125"/>
      <c r="H1467" s="125"/>
      <c r="I1467" s="125"/>
      <c r="J1467" s="125"/>
      <c r="K1467" s="125"/>
      <c r="L1467" s="125"/>
      <c r="M1467" s="125"/>
      <c r="N1467" s="125"/>
      <c r="O1467" s="125"/>
      <c r="P1467" s="125"/>
      <c r="Q1467" s="125"/>
      <c r="R1467" s="125"/>
      <c r="S1467" s="125"/>
      <c r="T1467" s="124"/>
      <c r="U1467" s="124"/>
      <c r="V1467" s="124"/>
      <c r="W1467" s="124"/>
      <c r="X1467" s="124"/>
    </row>
    <row r="1468" spans="1:24">
      <c r="A1468" s="124"/>
      <c r="B1468" s="124"/>
      <c r="C1468" s="124"/>
      <c r="D1468" s="124"/>
      <c r="E1468" s="124"/>
      <c r="F1468" s="125"/>
      <c r="G1468" s="125"/>
      <c r="H1468" s="125"/>
      <c r="I1468" s="125"/>
      <c r="J1468" s="125"/>
      <c r="K1468" s="125"/>
      <c r="L1468" s="125"/>
      <c r="M1468" s="125"/>
      <c r="N1468" s="125"/>
      <c r="O1468" s="125"/>
      <c r="P1468" s="125"/>
      <c r="Q1468" s="125"/>
      <c r="R1468" s="125"/>
      <c r="S1468" s="125"/>
      <c r="T1468" s="124"/>
      <c r="U1468" s="124"/>
      <c r="V1468" s="124"/>
      <c r="W1468" s="124"/>
      <c r="X1468" s="124"/>
    </row>
    <row r="1469" spans="1:24">
      <c r="A1469" s="124"/>
      <c r="B1469" s="124"/>
      <c r="C1469" s="124"/>
      <c r="D1469" s="124"/>
      <c r="E1469" s="124"/>
      <c r="F1469" s="125"/>
      <c r="G1469" s="125"/>
      <c r="H1469" s="125"/>
      <c r="I1469" s="125"/>
      <c r="J1469" s="125"/>
      <c r="K1469" s="125"/>
      <c r="L1469" s="125"/>
      <c r="M1469" s="125"/>
      <c r="N1469" s="125"/>
      <c r="O1469" s="125"/>
      <c r="P1469" s="125"/>
      <c r="Q1469" s="125"/>
      <c r="R1469" s="125"/>
      <c r="S1469" s="125"/>
      <c r="T1469" s="124"/>
      <c r="U1469" s="124"/>
      <c r="V1469" s="124"/>
      <c r="W1469" s="124"/>
      <c r="X1469" s="124"/>
    </row>
    <row r="1470" spans="1:24">
      <c r="A1470" s="124"/>
      <c r="B1470" s="124"/>
      <c r="C1470" s="124"/>
      <c r="D1470" s="124"/>
      <c r="E1470" s="124"/>
      <c r="F1470" s="125"/>
      <c r="G1470" s="125"/>
      <c r="H1470" s="125"/>
      <c r="I1470" s="125"/>
      <c r="J1470" s="125"/>
      <c r="K1470" s="125"/>
      <c r="L1470" s="125"/>
      <c r="M1470" s="125"/>
      <c r="N1470" s="125"/>
      <c r="O1470" s="125"/>
      <c r="P1470" s="125"/>
      <c r="Q1470" s="125"/>
      <c r="R1470" s="125"/>
      <c r="S1470" s="125"/>
      <c r="T1470" s="124"/>
      <c r="U1470" s="124"/>
      <c r="V1470" s="124"/>
      <c r="W1470" s="124"/>
      <c r="X1470" s="124"/>
    </row>
    <row r="1471" spans="1:24">
      <c r="A1471" s="124"/>
      <c r="B1471" s="124"/>
      <c r="C1471" s="124"/>
      <c r="D1471" s="124"/>
      <c r="E1471" s="124"/>
      <c r="F1471" s="125"/>
      <c r="G1471" s="125"/>
      <c r="H1471" s="125"/>
      <c r="I1471" s="125"/>
      <c r="J1471" s="125"/>
      <c r="K1471" s="125"/>
      <c r="L1471" s="125"/>
      <c r="M1471" s="125"/>
      <c r="N1471" s="125"/>
      <c r="O1471" s="125"/>
      <c r="P1471" s="125"/>
      <c r="Q1471" s="125"/>
      <c r="R1471" s="125"/>
      <c r="S1471" s="125"/>
      <c r="T1471" s="124"/>
      <c r="U1471" s="124"/>
      <c r="V1471" s="124"/>
      <c r="W1471" s="124"/>
      <c r="X1471" s="124"/>
    </row>
    <row r="1472" spans="1:24">
      <c r="A1472" s="124"/>
      <c r="B1472" s="124"/>
      <c r="C1472" s="124"/>
      <c r="D1472" s="124"/>
      <c r="E1472" s="124"/>
      <c r="F1472" s="125"/>
      <c r="G1472" s="125"/>
      <c r="H1472" s="125"/>
      <c r="I1472" s="125"/>
      <c r="J1472" s="125"/>
      <c r="K1472" s="125"/>
      <c r="L1472" s="125"/>
      <c r="M1472" s="125"/>
      <c r="N1472" s="125"/>
      <c r="O1472" s="125"/>
      <c r="P1472" s="125"/>
      <c r="Q1472" s="125"/>
      <c r="R1472" s="125"/>
      <c r="S1472" s="125"/>
      <c r="T1472" s="124"/>
      <c r="U1472" s="124"/>
      <c r="V1472" s="124"/>
      <c r="W1472" s="124"/>
      <c r="X1472" s="124"/>
    </row>
    <row r="1473" spans="1:24">
      <c r="A1473" s="124"/>
      <c r="B1473" s="124"/>
      <c r="C1473" s="124"/>
      <c r="D1473" s="124"/>
      <c r="E1473" s="124"/>
      <c r="F1473" s="125"/>
      <c r="G1473" s="125"/>
      <c r="H1473" s="125"/>
      <c r="I1473" s="125"/>
      <c r="J1473" s="125"/>
      <c r="K1473" s="125"/>
      <c r="L1473" s="125"/>
      <c r="M1473" s="125"/>
      <c r="N1473" s="125"/>
      <c r="O1473" s="125"/>
      <c r="P1473" s="125"/>
      <c r="Q1473" s="125"/>
      <c r="R1473" s="125"/>
      <c r="S1473" s="125"/>
      <c r="T1473" s="124"/>
      <c r="U1473" s="124"/>
      <c r="V1473" s="124"/>
      <c r="W1473" s="124"/>
      <c r="X1473" s="124"/>
    </row>
    <row r="1474" spans="1:24">
      <c r="A1474" s="124"/>
      <c r="B1474" s="124"/>
      <c r="C1474" s="124"/>
      <c r="D1474" s="124"/>
      <c r="E1474" s="124"/>
      <c r="F1474" s="125"/>
      <c r="G1474" s="125"/>
      <c r="H1474" s="125"/>
      <c r="I1474" s="125"/>
      <c r="J1474" s="125"/>
      <c r="K1474" s="125"/>
      <c r="L1474" s="125"/>
      <c r="M1474" s="125"/>
      <c r="N1474" s="125"/>
      <c r="O1474" s="125"/>
      <c r="P1474" s="125"/>
      <c r="Q1474" s="125"/>
      <c r="R1474" s="125"/>
      <c r="S1474" s="125"/>
      <c r="T1474" s="124"/>
      <c r="U1474" s="124"/>
      <c r="V1474" s="124"/>
      <c r="W1474" s="124"/>
      <c r="X1474" s="124"/>
    </row>
    <row r="1475" spans="1:24">
      <c r="A1475" s="124"/>
      <c r="B1475" s="124"/>
      <c r="C1475" s="124"/>
      <c r="D1475" s="124"/>
      <c r="E1475" s="124"/>
      <c r="F1475" s="125"/>
      <c r="G1475" s="125"/>
      <c r="H1475" s="125"/>
      <c r="I1475" s="125"/>
      <c r="J1475" s="125"/>
      <c r="K1475" s="125"/>
      <c r="L1475" s="125"/>
      <c r="M1475" s="125"/>
      <c r="N1475" s="125"/>
      <c r="O1475" s="125"/>
      <c r="P1475" s="125"/>
      <c r="Q1475" s="125"/>
      <c r="R1475" s="125"/>
      <c r="S1475" s="125"/>
      <c r="T1475" s="124"/>
      <c r="U1475" s="124"/>
      <c r="V1475" s="124"/>
      <c r="W1475" s="124"/>
      <c r="X1475" s="124"/>
    </row>
    <row r="1476" spans="1:24">
      <c r="A1476" s="124"/>
      <c r="B1476" s="124"/>
      <c r="C1476" s="124"/>
      <c r="D1476" s="124"/>
      <c r="E1476" s="124"/>
      <c r="F1476" s="125"/>
      <c r="G1476" s="125"/>
      <c r="H1476" s="125"/>
      <c r="I1476" s="125"/>
      <c r="J1476" s="125"/>
      <c r="K1476" s="125"/>
      <c r="L1476" s="125"/>
      <c r="M1476" s="125"/>
      <c r="N1476" s="125"/>
      <c r="O1476" s="125"/>
      <c r="P1476" s="125"/>
      <c r="Q1476" s="125"/>
      <c r="R1476" s="125"/>
      <c r="S1476" s="125"/>
      <c r="T1476" s="124"/>
      <c r="U1476" s="124"/>
      <c r="V1476" s="124"/>
      <c r="W1476" s="124"/>
      <c r="X1476" s="124"/>
    </row>
    <row r="1477" spans="1:24">
      <c r="A1477" s="124"/>
      <c r="B1477" s="124"/>
      <c r="C1477" s="124"/>
      <c r="D1477" s="124"/>
      <c r="E1477" s="124"/>
      <c r="F1477" s="125"/>
      <c r="G1477" s="125"/>
      <c r="H1477" s="125"/>
      <c r="I1477" s="125"/>
      <c r="J1477" s="125"/>
      <c r="K1477" s="125"/>
      <c r="L1477" s="125"/>
      <c r="M1477" s="125"/>
      <c r="N1477" s="125"/>
      <c r="O1477" s="125"/>
      <c r="P1477" s="125"/>
      <c r="Q1477" s="125"/>
      <c r="R1477" s="125"/>
      <c r="S1477" s="125"/>
      <c r="T1477" s="124"/>
      <c r="U1477" s="124"/>
      <c r="V1477" s="124"/>
      <c r="W1477" s="124"/>
      <c r="X1477" s="124"/>
    </row>
    <row r="1478" spans="1:24">
      <c r="A1478" s="124"/>
      <c r="B1478" s="124"/>
      <c r="C1478" s="124"/>
      <c r="D1478" s="124"/>
      <c r="E1478" s="124"/>
      <c r="F1478" s="125"/>
      <c r="G1478" s="125"/>
      <c r="H1478" s="125"/>
      <c r="I1478" s="125"/>
      <c r="J1478" s="125"/>
      <c r="K1478" s="125"/>
      <c r="L1478" s="125"/>
      <c r="M1478" s="125"/>
      <c r="N1478" s="125"/>
      <c r="O1478" s="125"/>
      <c r="P1478" s="125"/>
      <c r="Q1478" s="125"/>
      <c r="R1478" s="125"/>
      <c r="S1478" s="125"/>
      <c r="T1478" s="124"/>
      <c r="U1478" s="124"/>
      <c r="V1478" s="124"/>
      <c r="W1478" s="124"/>
      <c r="X1478" s="124"/>
    </row>
    <row r="1479" spans="1:24">
      <c r="A1479" s="124"/>
      <c r="B1479" s="124"/>
      <c r="C1479" s="124"/>
      <c r="D1479" s="124"/>
      <c r="E1479" s="124"/>
      <c r="F1479" s="125"/>
      <c r="G1479" s="125"/>
      <c r="H1479" s="125"/>
      <c r="I1479" s="125"/>
      <c r="J1479" s="125"/>
      <c r="K1479" s="125"/>
      <c r="L1479" s="125"/>
      <c r="M1479" s="125"/>
      <c r="N1479" s="125"/>
      <c r="O1479" s="125"/>
      <c r="P1479" s="125"/>
      <c r="Q1479" s="125"/>
      <c r="R1479" s="125"/>
      <c r="S1479" s="125"/>
      <c r="T1479" s="124"/>
      <c r="U1479" s="124"/>
      <c r="V1479" s="124"/>
      <c r="W1479" s="124"/>
      <c r="X1479" s="124"/>
    </row>
    <row r="1480" spans="1:24">
      <c r="A1480" s="124"/>
      <c r="B1480" s="124"/>
      <c r="C1480" s="124"/>
      <c r="D1480" s="124"/>
      <c r="E1480" s="124"/>
      <c r="F1480" s="125"/>
      <c r="G1480" s="125"/>
      <c r="H1480" s="125"/>
      <c r="I1480" s="125"/>
      <c r="J1480" s="125"/>
      <c r="K1480" s="125"/>
      <c r="L1480" s="125"/>
      <c r="M1480" s="125"/>
      <c r="N1480" s="125"/>
      <c r="O1480" s="125"/>
      <c r="P1480" s="125"/>
      <c r="Q1480" s="125"/>
      <c r="R1480" s="125"/>
      <c r="S1480" s="125"/>
      <c r="T1480" s="124"/>
      <c r="U1480" s="124"/>
      <c r="V1480" s="124"/>
      <c r="W1480" s="124"/>
      <c r="X1480" s="124"/>
    </row>
    <row r="1481" spans="1:24">
      <c r="A1481" s="124"/>
      <c r="B1481" s="124"/>
      <c r="C1481" s="124"/>
      <c r="D1481" s="124"/>
      <c r="E1481" s="124"/>
      <c r="F1481" s="125"/>
      <c r="G1481" s="125"/>
      <c r="H1481" s="125"/>
      <c r="I1481" s="125"/>
      <c r="J1481" s="125"/>
      <c r="K1481" s="125"/>
      <c r="L1481" s="125"/>
      <c r="M1481" s="125"/>
      <c r="N1481" s="125"/>
      <c r="O1481" s="125"/>
      <c r="P1481" s="125"/>
      <c r="Q1481" s="125"/>
      <c r="R1481" s="125"/>
      <c r="S1481" s="125"/>
      <c r="T1481" s="124"/>
      <c r="U1481" s="124"/>
      <c r="V1481" s="124"/>
      <c r="W1481" s="124"/>
      <c r="X1481" s="124"/>
    </row>
    <row r="1482" spans="1:24">
      <c r="A1482" s="124"/>
      <c r="B1482" s="124"/>
      <c r="C1482" s="124"/>
      <c r="D1482" s="124"/>
      <c r="E1482" s="124"/>
      <c r="F1482" s="125"/>
      <c r="G1482" s="125"/>
      <c r="H1482" s="125"/>
      <c r="I1482" s="125"/>
      <c r="J1482" s="125"/>
      <c r="K1482" s="125"/>
      <c r="L1482" s="125"/>
      <c r="M1482" s="125"/>
      <c r="N1482" s="125"/>
      <c r="O1482" s="125"/>
      <c r="P1482" s="125"/>
      <c r="Q1482" s="125"/>
      <c r="R1482" s="125"/>
      <c r="S1482" s="125"/>
      <c r="T1482" s="124"/>
      <c r="U1482" s="124"/>
      <c r="V1482" s="124"/>
      <c r="W1482" s="124"/>
      <c r="X1482" s="124"/>
    </row>
    <row r="1483" spans="1:24">
      <c r="A1483" s="124"/>
      <c r="B1483" s="124"/>
      <c r="C1483" s="124"/>
      <c r="D1483" s="124"/>
      <c r="E1483" s="124"/>
      <c r="F1483" s="125"/>
      <c r="G1483" s="125"/>
      <c r="H1483" s="125"/>
      <c r="I1483" s="125"/>
      <c r="J1483" s="125"/>
      <c r="K1483" s="125"/>
      <c r="L1483" s="125"/>
      <c r="M1483" s="125"/>
      <c r="N1483" s="125"/>
      <c r="O1483" s="125"/>
      <c r="P1483" s="125"/>
      <c r="Q1483" s="125"/>
      <c r="R1483" s="125"/>
      <c r="S1483" s="125"/>
      <c r="T1483" s="124"/>
      <c r="U1483" s="124"/>
      <c r="V1483" s="124"/>
      <c r="W1483" s="124"/>
      <c r="X1483" s="124"/>
    </row>
    <row r="1484" spans="1:24">
      <c r="A1484" s="124"/>
      <c r="B1484" s="124"/>
      <c r="C1484" s="124"/>
      <c r="D1484" s="124"/>
      <c r="E1484" s="124"/>
      <c r="F1484" s="125"/>
      <c r="G1484" s="125"/>
      <c r="H1484" s="125"/>
      <c r="I1484" s="125"/>
      <c r="J1484" s="125"/>
      <c r="K1484" s="125"/>
      <c r="L1484" s="125"/>
      <c r="M1484" s="125"/>
      <c r="N1484" s="125"/>
      <c r="O1484" s="125"/>
      <c r="P1484" s="125"/>
      <c r="Q1484" s="125"/>
      <c r="R1484" s="125"/>
      <c r="S1484" s="125"/>
      <c r="T1484" s="124"/>
      <c r="U1484" s="124"/>
      <c r="V1484" s="124"/>
      <c r="W1484" s="124"/>
      <c r="X1484" s="124"/>
    </row>
    <row r="1485" spans="1:24">
      <c r="A1485" s="124"/>
      <c r="B1485" s="124"/>
      <c r="C1485" s="124"/>
      <c r="D1485" s="124"/>
      <c r="E1485" s="124"/>
      <c r="F1485" s="125"/>
      <c r="G1485" s="125"/>
      <c r="H1485" s="125"/>
      <c r="I1485" s="125"/>
      <c r="J1485" s="125"/>
      <c r="K1485" s="125"/>
      <c r="L1485" s="125"/>
      <c r="M1485" s="125"/>
      <c r="N1485" s="125"/>
      <c r="O1485" s="125"/>
      <c r="P1485" s="125"/>
      <c r="Q1485" s="125"/>
      <c r="R1485" s="125"/>
      <c r="S1485" s="125"/>
      <c r="T1485" s="124"/>
      <c r="U1485" s="124"/>
      <c r="V1485" s="124"/>
      <c r="W1485" s="124"/>
      <c r="X1485" s="124"/>
    </row>
    <row r="1486" spans="1:24">
      <c r="A1486" s="124"/>
      <c r="B1486" s="124"/>
      <c r="C1486" s="124"/>
      <c r="D1486" s="124"/>
      <c r="E1486" s="124"/>
      <c r="F1486" s="125"/>
      <c r="G1486" s="125"/>
      <c r="H1486" s="125"/>
      <c r="I1486" s="125"/>
      <c r="J1486" s="125"/>
      <c r="K1486" s="125"/>
      <c r="L1486" s="125"/>
      <c r="M1486" s="125"/>
      <c r="N1486" s="125"/>
      <c r="O1486" s="125"/>
      <c r="P1486" s="125"/>
      <c r="Q1486" s="125"/>
      <c r="R1486" s="125"/>
      <c r="S1486" s="125"/>
      <c r="T1486" s="124"/>
      <c r="U1486" s="124"/>
      <c r="V1486" s="124"/>
      <c r="W1486" s="124"/>
      <c r="X1486" s="124"/>
    </row>
    <row r="1487" spans="1:24">
      <c r="A1487" s="124"/>
      <c r="B1487" s="124"/>
      <c r="C1487" s="124"/>
      <c r="D1487" s="124"/>
      <c r="E1487" s="124"/>
      <c r="F1487" s="125"/>
      <c r="G1487" s="125"/>
      <c r="H1487" s="125"/>
      <c r="I1487" s="125"/>
      <c r="J1487" s="125"/>
      <c r="K1487" s="125"/>
      <c r="L1487" s="125"/>
      <c r="M1487" s="125"/>
      <c r="N1487" s="125"/>
      <c r="O1487" s="125"/>
      <c r="P1487" s="125"/>
      <c r="Q1487" s="125"/>
      <c r="R1487" s="125"/>
      <c r="S1487" s="125"/>
      <c r="T1487" s="124"/>
      <c r="U1487" s="124"/>
      <c r="V1487" s="124"/>
      <c r="W1487" s="124"/>
      <c r="X1487" s="124"/>
    </row>
    <row r="1488" spans="1:24">
      <c r="A1488" s="124"/>
      <c r="B1488" s="124"/>
      <c r="C1488" s="124"/>
      <c r="D1488" s="124"/>
      <c r="E1488" s="124"/>
      <c r="F1488" s="125"/>
      <c r="G1488" s="125"/>
      <c r="H1488" s="125"/>
      <c r="I1488" s="125"/>
      <c r="J1488" s="125"/>
      <c r="K1488" s="125"/>
      <c r="L1488" s="125"/>
      <c r="M1488" s="125"/>
      <c r="N1488" s="125"/>
      <c r="O1488" s="125"/>
      <c r="P1488" s="125"/>
      <c r="Q1488" s="125"/>
      <c r="R1488" s="125"/>
      <c r="S1488" s="125"/>
      <c r="T1488" s="124"/>
      <c r="U1488" s="124"/>
      <c r="V1488" s="124"/>
      <c r="W1488" s="124"/>
      <c r="X1488" s="124"/>
    </row>
    <row r="1489" spans="1:24">
      <c r="A1489" s="124"/>
      <c r="B1489" s="124"/>
      <c r="C1489" s="124"/>
      <c r="D1489" s="124"/>
      <c r="E1489" s="124"/>
      <c r="F1489" s="125"/>
      <c r="G1489" s="125"/>
      <c r="H1489" s="125"/>
      <c r="I1489" s="125"/>
      <c r="J1489" s="125"/>
      <c r="K1489" s="125"/>
      <c r="L1489" s="125"/>
      <c r="M1489" s="125"/>
      <c r="N1489" s="125"/>
      <c r="O1489" s="125"/>
      <c r="P1489" s="125"/>
      <c r="Q1489" s="125"/>
      <c r="R1489" s="125"/>
      <c r="S1489" s="125"/>
      <c r="T1489" s="124"/>
      <c r="U1489" s="124"/>
      <c r="V1489" s="124"/>
      <c r="W1489" s="124"/>
      <c r="X1489" s="124"/>
    </row>
    <row r="1490" spans="1:24">
      <c r="A1490" s="124"/>
      <c r="B1490" s="124"/>
      <c r="C1490" s="124"/>
      <c r="D1490" s="124"/>
      <c r="E1490" s="124"/>
      <c r="F1490" s="125"/>
      <c r="G1490" s="125"/>
      <c r="H1490" s="125"/>
      <c r="I1490" s="125"/>
      <c r="J1490" s="125"/>
      <c r="K1490" s="125"/>
      <c r="L1490" s="125"/>
      <c r="M1490" s="125"/>
      <c r="N1490" s="125"/>
      <c r="O1490" s="125"/>
      <c r="P1490" s="125"/>
      <c r="Q1490" s="125"/>
      <c r="R1490" s="125"/>
      <c r="S1490" s="125"/>
      <c r="T1490" s="124"/>
      <c r="U1490" s="124"/>
      <c r="V1490" s="124"/>
      <c r="W1490" s="124"/>
      <c r="X1490" s="124"/>
    </row>
    <row r="1491" spans="1:24">
      <c r="A1491" s="124"/>
      <c r="B1491" s="124"/>
      <c r="C1491" s="124"/>
      <c r="D1491" s="124"/>
      <c r="E1491" s="124"/>
      <c r="F1491" s="125"/>
      <c r="G1491" s="125"/>
      <c r="H1491" s="125"/>
      <c r="I1491" s="125"/>
      <c r="J1491" s="125"/>
      <c r="K1491" s="125"/>
      <c r="L1491" s="125"/>
      <c r="M1491" s="125"/>
      <c r="N1491" s="125"/>
      <c r="O1491" s="125"/>
      <c r="P1491" s="125"/>
      <c r="Q1491" s="125"/>
      <c r="R1491" s="125"/>
      <c r="S1491" s="125"/>
      <c r="T1491" s="124"/>
      <c r="U1491" s="124"/>
      <c r="V1491" s="124"/>
      <c r="W1491" s="124"/>
      <c r="X1491" s="124"/>
    </row>
    <row r="1492" spans="1:24">
      <c r="A1492" s="124"/>
      <c r="B1492" s="124"/>
      <c r="C1492" s="124"/>
      <c r="D1492" s="124"/>
      <c r="E1492" s="124"/>
      <c r="F1492" s="125"/>
      <c r="G1492" s="125"/>
      <c r="H1492" s="125"/>
      <c r="I1492" s="125"/>
      <c r="J1492" s="125"/>
      <c r="K1492" s="125"/>
      <c r="L1492" s="125"/>
      <c r="M1492" s="125"/>
      <c r="N1492" s="125"/>
      <c r="O1492" s="125"/>
      <c r="P1492" s="125"/>
      <c r="Q1492" s="125"/>
      <c r="R1492" s="125"/>
      <c r="S1492" s="125"/>
      <c r="T1492" s="124"/>
      <c r="U1492" s="124"/>
      <c r="V1492" s="124"/>
      <c r="W1492" s="124"/>
      <c r="X1492" s="124"/>
    </row>
    <row r="1493" spans="1:24">
      <c r="A1493" s="124"/>
      <c r="B1493" s="124"/>
      <c r="C1493" s="124"/>
      <c r="D1493" s="124"/>
      <c r="E1493" s="124"/>
      <c r="F1493" s="125"/>
      <c r="G1493" s="125"/>
      <c r="H1493" s="125"/>
      <c r="I1493" s="125"/>
      <c r="J1493" s="125"/>
      <c r="K1493" s="125"/>
      <c r="L1493" s="125"/>
      <c r="M1493" s="125"/>
      <c r="N1493" s="125"/>
      <c r="O1493" s="125"/>
      <c r="P1493" s="125"/>
      <c r="Q1493" s="125"/>
      <c r="R1493" s="125"/>
      <c r="S1493" s="125"/>
      <c r="T1493" s="124"/>
      <c r="U1493" s="124"/>
      <c r="V1493" s="124"/>
      <c r="W1493" s="124"/>
      <c r="X1493" s="124"/>
    </row>
    <row r="1494" spans="1:24">
      <c r="A1494" s="124"/>
      <c r="B1494" s="124"/>
      <c r="C1494" s="124"/>
      <c r="D1494" s="124"/>
      <c r="E1494" s="124"/>
      <c r="F1494" s="125"/>
      <c r="G1494" s="125"/>
      <c r="H1494" s="125"/>
      <c r="I1494" s="125"/>
      <c r="J1494" s="125"/>
      <c r="K1494" s="125"/>
      <c r="L1494" s="125"/>
      <c r="M1494" s="125"/>
      <c r="N1494" s="125"/>
      <c r="O1494" s="125"/>
      <c r="P1494" s="125"/>
      <c r="Q1494" s="125"/>
      <c r="R1494" s="125"/>
      <c r="S1494" s="125"/>
      <c r="T1494" s="124"/>
      <c r="U1494" s="124"/>
      <c r="V1494" s="124"/>
      <c r="W1494" s="124"/>
      <c r="X1494" s="124"/>
    </row>
    <row r="1495" spans="1:24">
      <c r="A1495" s="124"/>
      <c r="B1495" s="124"/>
      <c r="C1495" s="124"/>
      <c r="D1495" s="124"/>
      <c r="E1495" s="124"/>
      <c r="F1495" s="125"/>
      <c r="G1495" s="125"/>
      <c r="H1495" s="125"/>
      <c r="I1495" s="125"/>
      <c r="J1495" s="125"/>
      <c r="K1495" s="125"/>
      <c r="L1495" s="125"/>
      <c r="M1495" s="125"/>
      <c r="N1495" s="125"/>
      <c r="O1495" s="125"/>
      <c r="P1495" s="125"/>
      <c r="Q1495" s="125"/>
      <c r="R1495" s="125"/>
      <c r="S1495" s="125"/>
      <c r="T1495" s="124"/>
      <c r="U1495" s="124"/>
      <c r="V1495" s="124"/>
      <c r="W1495" s="124"/>
      <c r="X1495" s="124"/>
    </row>
    <row r="1496" spans="1:24">
      <c r="A1496" s="124"/>
      <c r="B1496" s="124"/>
      <c r="C1496" s="124"/>
      <c r="D1496" s="124"/>
      <c r="E1496" s="124"/>
      <c r="F1496" s="125"/>
      <c r="G1496" s="125"/>
      <c r="H1496" s="125"/>
      <c r="I1496" s="125"/>
      <c r="J1496" s="125"/>
      <c r="K1496" s="125"/>
      <c r="L1496" s="125"/>
      <c r="M1496" s="125"/>
      <c r="N1496" s="125"/>
      <c r="O1496" s="125"/>
      <c r="P1496" s="125"/>
      <c r="Q1496" s="125"/>
      <c r="R1496" s="125"/>
      <c r="S1496" s="125"/>
      <c r="T1496" s="124"/>
      <c r="U1496" s="124"/>
      <c r="V1496" s="124"/>
      <c r="W1496" s="124"/>
      <c r="X1496" s="124"/>
    </row>
    <row r="1497" spans="1:24">
      <c r="A1497" s="124"/>
      <c r="B1497" s="124"/>
      <c r="C1497" s="124"/>
      <c r="D1497" s="124"/>
      <c r="E1497" s="124"/>
      <c r="F1497" s="125"/>
      <c r="G1497" s="125"/>
      <c r="H1497" s="125"/>
      <c r="I1497" s="125"/>
      <c r="J1497" s="125"/>
      <c r="K1497" s="125"/>
      <c r="L1497" s="125"/>
      <c r="M1497" s="125"/>
      <c r="N1497" s="125"/>
      <c r="O1497" s="125"/>
      <c r="P1497" s="125"/>
      <c r="Q1497" s="125"/>
      <c r="R1497" s="125"/>
      <c r="S1497" s="125"/>
      <c r="T1497" s="124"/>
      <c r="U1497" s="124"/>
      <c r="V1497" s="124"/>
      <c r="W1497" s="124"/>
      <c r="X1497" s="124"/>
    </row>
    <row r="1498" spans="1:24">
      <c r="A1498" s="124"/>
      <c r="B1498" s="124"/>
      <c r="C1498" s="124"/>
      <c r="D1498" s="124"/>
      <c r="E1498" s="124"/>
      <c r="F1498" s="125"/>
      <c r="G1498" s="125"/>
      <c r="H1498" s="125"/>
      <c r="I1498" s="125"/>
      <c r="J1498" s="125"/>
      <c r="K1498" s="125"/>
      <c r="L1498" s="125"/>
      <c r="M1498" s="125"/>
      <c r="N1498" s="125"/>
      <c r="O1498" s="125"/>
      <c r="P1498" s="125"/>
      <c r="Q1498" s="125"/>
      <c r="R1498" s="125"/>
      <c r="S1498" s="125"/>
      <c r="T1498" s="124"/>
      <c r="U1498" s="124"/>
      <c r="V1498" s="124"/>
      <c r="W1498" s="124"/>
      <c r="X1498" s="124"/>
    </row>
    <row r="1499" spans="1:24">
      <c r="A1499" s="124"/>
      <c r="B1499" s="124"/>
      <c r="C1499" s="124"/>
      <c r="D1499" s="124"/>
      <c r="E1499" s="124"/>
      <c r="F1499" s="125"/>
      <c r="G1499" s="125"/>
      <c r="H1499" s="125"/>
      <c r="I1499" s="125"/>
      <c r="J1499" s="125"/>
      <c r="K1499" s="125"/>
      <c r="L1499" s="125"/>
      <c r="M1499" s="125"/>
      <c r="N1499" s="125"/>
      <c r="O1499" s="125"/>
      <c r="P1499" s="125"/>
      <c r="Q1499" s="125"/>
      <c r="R1499" s="125"/>
      <c r="S1499" s="125"/>
      <c r="T1499" s="124"/>
      <c r="U1499" s="124"/>
      <c r="V1499" s="124"/>
      <c r="W1499" s="124"/>
      <c r="X1499" s="124"/>
    </row>
    <row r="1500" spans="1:24">
      <c r="A1500" s="124"/>
      <c r="B1500" s="124"/>
      <c r="C1500" s="124"/>
      <c r="D1500" s="124"/>
      <c r="E1500" s="124"/>
      <c r="F1500" s="125"/>
      <c r="G1500" s="125"/>
      <c r="H1500" s="125"/>
      <c r="I1500" s="125"/>
      <c r="J1500" s="125"/>
      <c r="K1500" s="125"/>
      <c r="L1500" s="125"/>
      <c r="M1500" s="125"/>
      <c r="N1500" s="125"/>
      <c r="O1500" s="125"/>
      <c r="P1500" s="125"/>
      <c r="Q1500" s="125"/>
      <c r="R1500" s="125"/>
      <c r="S1500" s="125"/>
      <c r="T1500" s="124"/>
      <c r="U1500" s="124"/>
      <c r="V1500" s="124"/>
      <c r="W1500" s="124"/>
      <c r="X1500" s="124"/>
    </row>
    <row r="1501" spans="1:24">
      <c r="A1501" s="124"/>
      <c r="B1501" s="124"/>
      <c r="C1501" s="124"/>
      <c r="D1501" s="124"/>
      <c r="E1501" s="124"/>
      <c r="F1501" s="125"/>
      <c r="G1501" s="125"/>
      <c r="H1501" s="125"/>
      <c r="I1501" s="125"/>
      <c r="J1501" s="125"/>
      <c r="K1501" s="125"/>
      <c r="L1501" s="125"/>
      <c r="M1501" s="125"/>
      <c r="N1501" s="125"/>
      <c r="O1501" s="125"/>
      <c r="P1501" s="125"/>
      <c r="Q1501" s="125"/>
      <c r="R1501" s="125"/>
      <c r="S1501" s="125"/>
      <c r="T1501" s="124"/>
      <c r="U1501" s="124"/>
      <c r="V1501" s="124"/>
      <c r="W1501" s="124"/>
      <c r="X1501" s="124"/>
    </row>
    <row r="1502" spans="1:24">
      <c r="A1502" s="124"/>
      <c r="B1502" s="124"/>
      <c r="C1502" s="124"/>
      <c r="D1502" s="124"/>
      <c r="E1502" s="124"/>
      <c r="F1502" s="125"/>
      <c r="G1502" s="125"/>
      <c r="H1502" s="125"/>
      <c r="I1502" s="125"/>
      <c r="J1502" s="125"/>
      <c r="K1502" s="125"/>
      <c r="L1502" s="125"/>
      <c r="M1502" s="125"/>
      <c r="N1502" s="125"/>
      <c r="O1502" s="125"/>
      <c r="P1502" s="125"/>
      <c r="Q1502" s="125"/>
      <c r="R1502" s="125"/>
      <c r="S1502" s="125"/>
      <c r="T1502" s="124"/>
      <c r="U1502" s="124"/>
      <c r="V1502" s="124"/>
      <c r="W1502" s="124"/>
      <c r="X1502" s="124"/>
    </row>
    <row r="1503" spans="1:24">
      <c r="A1503" s="124"/>
      <c r="B1503" s="124"/>
      <c r="C1503" s="124"/>
      <c r="D1503" s="124"/>
      <c r="E1503" s="124"/>
      <c r="F1503" s="125"/>
      <c r="G1503" s="125"/>
      <c r="H1503" s="125"/>
      <c r="I1503" s="125"/>
      <c r="J1503" s="125"/>
      <c r="K1503" s="125"/>
      <c r="L1503" s="125"/>
      <c r="M1503" s="125"/>
      <c r="N1503" s="125"/>
      <c r="O1503" s="125"/>
      <c r="P1503" s="125"/>
      <c r="Q1503" s="125"/>
      <c r="R1503" s="125"/>
      <c r="S1503" s="125"/>
      <c r="T1503" s="124"/>
      <c r="U1503" s="124"/>
      <c r="V1503" s="124"/>
      <c r="W1503" s="124"/>
      <c r="X1503" s="124"/>
    </row>
    <row r="1504" spans="1:24">
      <c r="A1504" s="124"/>
      <c r="B1504" s="124"/>
      <c r="C1504" s="124"/>
      <c r="D1504" s="124"/>
      <c r="E1504" s="124"/>
      <c r="F1504" s="125"/>
      <c r="G1504" s="125"/>
      <c r="H1504" s="125"/>
      <c r="I1504" s="125"/>
      <c r="J1504" s="125"/>
      <c r="K1504" s="125"/>
      <c r="L1504" s="125"/>
      <c r="M1504" s="125"/>
      <c r="N1504" s="125"/>
      <c r="O1504" s="125"/>
      <c r="P1504" s="125"/>
      <c r="Q1504" s="125"/>
      <c r="R1504" s="125"/>
      <c r="S1504" s="125"/>
      <c r="T1504" s="124"/>
      <c r="U1504" s="124"/>
      <c r="V1504" s="124"/>
      <c r="W1504" s="124"/>
      <c r="X1504" s="124"/>
    </row>
    <row r="1505" spans="1:24">
      <c r="A1505" s="124"/>
      <c r="B1505" s="124"/>
      <c r="C1505" s="124"/>
      <c r="D1505" s="124"/>
      <c r="E1505" s="124"/>
      <c r="F1505" s="125"/>
      <c r="G1505" s="125"/>
      <c r="H1505" s="125"/>
      <c r="I1505" s="125"/>
      <c r="J1505" s="125"/>
      <c r="K1505" s="125"/>
      <c r="L1505" s="125"/>
      <c r="M1505" s="125"/>
      <c r="N1505" s="125"/>
      <c r="O1505" s="125"/>
      <c r="P1505" s="125"/>
      <c r="Q1505" s="125"/>
      <c r="R1505" s="125"/>
      <c r="S1505" s="125"/>
      <c r="T1505" s="124"/>
      <c r="U1505" s="124"/>
      <c r="V1505" s="124"/>
      <c r="W1505" s="124"/>
      <c r="X1505" s="124"/>
    </row>
    <row r="1506" spans="1:24">
      <c r="A1506" s="124"/>
      <c r="B1506" s="124"/>
      <c r="C1506" s="124"/>
      <c r="D1506" s="124"/>
      <c r="E1506" s="124"/>
      <c r="F1506" s="125"/>
      <c r="G1506" s="125"/>
      <c r="H1506" s="125"/>
      <c r="I1506" s="125"/>
      <c r="J1506" s="125"/>
      <c r="K1506" s="125"/>
      <c r="L1506" s="125"/>
      <c r="M1506" s="125"/>
      <c r="N1506" s="125"/>
      <c r="O1506" s="125"/>
      <c r="P1506" s="125"/>
      <c r="Q1506" s="125"/>
      <c r="R1506" s="125"/>
      <c r="S1506" s="125"/>
      <c r="T1506" s="124"/>
      <c r="U1506" s="124"/>
      <c r="V1506" s="124"/>
      <c r="W1506" s="124"/>
      <c r="X1506" s="124"/>
    </row>
    <row r="1507" spans="1:24">
      <c r="A1507" s="124"/>
      <c r="B1507" s="124"/>
      <c r="C1507" s="124"/>
      <c r="D1507" s="124"/>
      <c r="E1507" s="124"/>
      <c r="F1507" s="125"/>
      <c r="G1507" s="125"/>
      <c r="H1507" s="125"/>
      <c r="I1507" s="125"/>
      <c r="J1507" s="125"/>
      <c r="K1507" s="125"/>
      <c r="L1507" s="125"/>
      <c r="M1507" s="125"/>
      <c r="N1507" s="125"/>
      <c r="O1507" s="125"/>
      <c r="P1507" s="125"/>
      <c r="Q1507" s="125"/>
      <c r="R1507" s="125"/>
      <c r="S1507" s="125"/>
      <c r="T1507" s="124"/>
      <c r="U1507" s="124"/>
      <c r="V1507" s="124"/>
      <c r="W1507" s="124"/>
      <c r="X1507" s="124"/>
    </row>
    <row r="1508" spans="1:24">
      <c r="A1508" s="124"/>
      <c r="B1508" s="124"/>
      <c r="C1508" s="124"/>
      <c r="D1508" s="124"/>
      <c r="E1508" s="124"/>
      <c r="F1508" s="125"/>
      <c r="G1508" s="125"/>
      <c r="H1508" s="125"/>
      <c r="I1508" s="125"/>
      <c r="J1508" s="125"/>
      <c r="K1508" s="125"/>
      <c r="L1508" s="125"/>
      <c r="M1508" s="125"/>
      <c r="N1508" s="125"/>
      <c r="O1508" s="125"/>
      <c r="P1508" s="125"/>
      <c r="Q1508" s="125"/>
      <c r="R1508" s="125"/>
      <c r="S1508" s="125"/>
      <c r="T1508" s="124"/>
      <c r="U1508" s="124"/>
      <c r="V1508" s="124"/>
      <c r="W1508" s="124"/>
      <c r="X1508" s="124"/>
    </row>
    <row r="1509" spans="1:24">
      <c r="A1509" s="124"/>
      <c r="B1509" s="124"/>
      <c r="C1509" s="124"/>
      <c r="D1509" s="124"/>
      <c r="E1509" s="124"/>
      <c r="F1509" s="125"/>
      <c r="G1509" s="125"/>
      <c r="H1509" s="125"/>
      <c r="I1509" s="125"/>
      <c r="J1509" s="125"/>
      <c r="K1509" s="125"/>
      <c r="L1509" s="125"/>
      <c r="M1509" s="125"/>
      <c r="N1509" s="125"/>
      <c r="O1509" s="125"/>
      <c r="P1509" s="125"/>
      <c r="Q1509" s="125"/>
      <c r="R1509" s="125"/>
      <c r="S1509" s="125"/>
      <c r="T1509" s="124"/>
      <c r="U1509" s="124"/>
      <c r="V1509" s="124"/>
      <c r="W1509" s="124"/>
      <c r="X1509" s="124"/>
    </row>
    <row r="1510" spans="1:24">
      <c r="A1510" s="124"/>
      <c r="B1510" s="124"/>
      <c r="C1510" s="124"/>
      <c r="D1510" s="124"/>
      <c r="E1510" s="124"/>
      <c r="F1510" s="125"/>
      <c r="G1510" s="125"/>
      <c r="H1510" s="125"/>
      <c r="I1510" s="125"/>
      <c r="J1510" s="125"/>
      <c r="K1510" s="125"/>
      <c r="L1510" s="125"/>
      <c r="M1510" s="125"/>
      <c r="N1510" s="125"/>
      <c r="O1510" s="125"/>
      <c r="P1510" s="125"/>
      <c r="Q1510" s="125"/>
      <c r="R1510" s="125"/>
      <c r="S1510" s="125"/>
      <c r="T1510" s="124"/>
      <c r="U1510" s="124"/>
      <c r="V1510" s="124"/>
      <c r="W1510" s="124"/>
      <c r="X1510" s="124"/>
    </row>
    <row r="1511" spans="1:24">
      <c r="A1511" s="124"/>
      <c r="B1511" s="124"/>
      <c r="C1511" s="124"/>
      <c r="D1511" s="124"/>
      <c r="E1511" s="124"/>
      <c r="F1511" s="125"/>
      <c r="G1511" s="125"/>
      <c r="H1511" s="125"/>
      <c r="I1511" s="125"/>
      <c r="J1511" s="125"/>
      <c r="K1511" s="125"/>
      <c r="L1511" s="125"/>
      <c r="M1511" s="125"/>
      <c r="N1511" s="125"/>
      <c r="O1511" s="125"/>
      <c r="P1511" s="125"/>
      <c r="Q1511" s="125"/>
      <c r="R1511" s="125"/>
      <c r="S1511" s="125"/>
      <c r="T1511" s="124"/>
      <c r="U1511" s="124"/>
      <c r="V1511" s="124"/>
      <c r="W1511" s="124"/>
      <c r="X1511" s="124"/>
    </row>
    <row r="1512" spans="1:24">
      <c r="A1512" s="124"/>
      <c r="B1512" s="124"/>
      <c r="C1512" s="124"/>
      <c r="D1512" s="124"/>
      <c r="E1512" s="124"/>
      <c r="F1512" s="125"/>
      <c r="G1512" s="125"/>
      <c r="H1512" s="125"/>
      <c r="I1512" s="125"/>
      <c r="J1512" s="125"/>
      <c r="K1512" s="125"/>
      <c r="L1512" s="125"/>
      <c r="M1512" s="125"/>
      <c r="N1512" s="125"/>
      <c r="O1512" s="125"/>
      <c r="P1512" s="125"/>
      <c r="Q1512" s="125"/>
      <c r="R1512" s="125"/>
      <c r="S1512" s="125"/>
      <c r="T1512" s="124"/>
      <c r="U1512" s="124"/>
      <c r="V1512" s="124"/>
      <c r="W1512" s="124"/>
      <c r="X1512" s="124"/>
    </row>
    <row r="1513" spans="1:24">
      <c r="A1513" s="124"/>
      <c r="B1513" s="124"/>
      <c r="C1513" s="124"/>
      <c r="D1513" s="124"/>
      <c r="E1513" s="124"/>
      <c r="F1513" s="125"/>
      <c r="G1513" s="125"/>
      <c r="H1513" s="125"/>
      <c r="I1513" s="125"/>
      <c r="J1513" s="125"/>
      <c r="K1513" s="125"/>
      <c r="L1513" s="125"/>
      <c r="M1513" s="125"/>
      <c r="N1513" s="125"/>
      <c r="O1513" s="125"/>
      <c r="P1513" s="125"/>
      <c r="Q1513" s="125"/>
      <c r="R1513" s="125"/>
      <c r="S1513" s="125"/>
      <c r="T1513" s="124"/>
      <c r="U1513" s="124"/>
      <c r="V1513" s="124"/>
      <c r="W1513" s="124"/>
      <c r="X1513" s="124"/>
    </row>
    <row r="1514" spans="1:24">
      <c r="A1514" s="124"/>
      <c r="B1514" s="124"/>
      <c r="C1514" s="124"/>
      <c r="D1514" s="124"/>
      <c r="E1514" s="124"/>
      <c r="F1514" s="125"/>
      <c r="G1514" s="125"/>
      <c r="H1514" s="125"/>
      <c r="I1514" s="125"/>
      <c r="J1514" s="125"/>
      <c r="K1514" s="125"/>
      <c r="L1514" s="125"/>
      <c r="M1514" s="125"/>
      <c r="N1514" s="125"/>
      <c r="O1514" s="125"/>
      <c r="P1514" s="125"/>
      <c r="Q1514" s="125"/>
      <c r="R1514" s="125"/>
      <c r="S1514" s="125"/>
      <c r="T1514" s="124"/>
      <c r="U1514" s="124"/>
      <c r="V1514" s="124"/>
      <c r="W1514" s="124"/>
      <c r="X1514" s="124"/>
    </row>
    <row r="1515" spans="1:24">
      <c r="A1515" s="124"/>
      <c r="B1515" s="124"/>
      <c r="C1515" s="124"/>
      <c r="D1515" s="124"/>
      <c r="E1515" s="124"/>
      <c r="F1515" s="125"/>
      <c r="G1515" s="125"/>
      <c r="H1515" s="125"/>
      <c r="I1515" s="125"/>
      <c r="J1515" s="125"/>
      <c r="K1515" s="125"/>
      <c r="L1515" s="125"/>
      <c r="M1515" s="125"/>
      <c r="N1515" s="125"/>
      <c r="O1515" s="125"/>
      <c r="P1515" s="125"/>
      <c r="Q1515" s="125"/>
      <c r="R1515" s="125"/>
      <c r="S1515" s="125"/>
      <c r="T1515" s="124"/>
      <c r="U1515" s="124"/>
      <c r="V1515" s="124"/>
      <c r="W1515" s="124"/>
      <c r="X1515" s="124"/>
    </row>
    <row r="1516" spans="1:24">
      <c r="A1516" s="124"/>
      <c r="B1516" s="124"/>
      <c r="C1516" s="124"/>
      <c r="D1516" s="124"/>
      <c r="E1516" s="124"/>
      <c r="F1516" s="125"/>
      <c r="G1516" s="125"/>
      <c r="H1516" s="125"/>
      <c r="I1516" s="125"/>
      <c r="J1516" s="125"/>
      <c r="K1516" s="125"/>
      <c r="L1516" s="125"/>
      <c r="M1516" s="125"/>
      <c r="N1516" s="125"/>
      <c r="O1516" s="125"/>
      <c r="P1516" s="125"/>
      <c r="Q1516" s="125"/>
      <c r="R1516" s="125"/>
      <c r="S1516" s="125"/>
      <c r="T1516" s="124"/>
      <c r="U1516" s="124"/>
      <c r="V1516" s="124"/>
      <c r="W1516" s="124"/>
      <c r="X1516" s="124"/>
    </row>
    <row r="1517" spans="1:24">
      <c r="A1517" s="124"/>
      <c r="B1517" s="124"/>
      <c r="C1517" s="124"/>
      <c r="D1517" s="124"/>
      <c r="E1517" s="124"/>
      <c r="F1517" s="125"/>
      <c r="G1517" s="125"/>
      <c r="H1517" s="125"/>
      <c r="I1517" s="125"/>
      <c r="J1517" s="125"/>
      <c r="K1517" s="125"/>
      <c r="L1517" s="125"/>
      <c r="M1517" s="125"/>
      <c r="N1517" s="125"/>
      <c r="O1517" s="125"/>
      <c r="P1517" s="125"/>
      <c r="Q1517" s="125"/>
      <c r="R1517" s="125"/>
      <c r="S1517" s="125"/>
      <c r="T1517" s="124"/>
      <c r="U1517" s="124"/>
      <c r="V1517" s="124"/>
      <c r="W1517" s="124"/>
      <c r="X1517" s="124"/>
    </row>
    <row r="1518" spans="1:24">
      <c r="A1518" s="124"/>
      <c r="B1518" s="124"/>
      <c r="C1518" s="124"/>
      <c r="D1518" s="124"/>
      <c r="E1518" s="124"/>
      <c r="F1518" s="125"/>
      <c r="G1518" s="125"/>
      <c r="H1518" s="125"/>
      <c r="I1518" s="125"/>
      <c r="J1518" s="125"/>
      <c r="K1518" s="125"/>
      <c r="L1518" s="125"/>
      <c r="M1518" s="125"/>
      <c r="N1518" s="125"/>
      <c r="O1518" s="125"/>
      <c r="P1518" s="125"/>
      <c r="Q1518" s="125"/>
      <c r="R1518" s="125"/>
      <c r="S1518" s="125"/>
      <c r="T1518" s="124"/>
      <c r="U1518" s="124"/>
      <c r="V1518" s="124"/>
      <c r="W1518" s="124"/>
      <c r="X1518" s="124"/>
    </row>
    <row r="1519" spans="1:24">
      <c r="A1519" s="124"/>
      <c r="B1519" s="124"/>
      <c r="C1519" s="124"/>
      <c r="D1519" s="124"/>
      <c r="E1519" s="124"/>
      <c r="F1519" s="125"/>
      <c r="G1519" s="125"/>
      <c r="H1519" s="125"/>
      <c r="I1519" s="125"/>
      <c r="J1519" s="125"/>
      <c r="K1519" s="125"/>
      <c r="L1519" s="125"/>
      <c r="M1519" s="125"/>
      <c r="N1519" s="125"/>
      <c r="O1519" s="125"/>
      <c r="P1519" s="125"/>
      <c r="Q1519" s="125"/>
      <c r="R1519" s="125"/>
      <c r="S1519" s="125"/>
      <c r="T1519" s="124"/>
      <c r="U1519" s="124"/>
      <c r="V1519" s="124"/>
      <c r="W1519" s="124"/>
      <c r="X1519" s="124"/>
    </row>
    <row r="1520" spans="1:24">
      <c r="A1520" s="124"/>
      <c r="B1520" s="124"/>
      <c r="C1520" s="124"/>
      <c r="D1520" s="124"/>
      <c r="E1520" s="124"/>
      <c r="F1520" s="125"/>
      <c r="G1520" s="125"/>
      <c r="H1520" s="125"/>
      <c r="I1520" s="125"/>
      <c r="J1520" s="125"/>
      <c r="K1520" s="125"/>
      <c r="L1520" s="125"/>
      <c r="M1520" s="125"/>
      <c r="N1520" s="125"/>
      <c r="O1520" s="125"/>
      <c r="P1520" s="125"/>
      <c r="Q1520" s="125"/>
      <c r="R1520" s="125"/>
      <c r="S1520" s="125"/>
      <c r="T1520" s="124"/>
      <c r="U1520" s="124"/>
      <c r="V1520" s="124"/>
      <c r="W1520" s="124"/>
      <c r="X1520" s="124"/>
    </row>
    <row r="1521" spans="1:24">
      <c r="A1521" s="124"/>
      <c r="B1521" s="124"/>
      <c r="C1521" s="124"/>
      <c r="D1521" s="124"/>
      <c r="E1521" s="124"/>
      <c r="F1521" s="125"/>
      <c r="G1521" s="125"/>
      <c r="H1521" s="125"/>
      <c r="I1521" s="125"/>
      <c r="J1521" s="125"/>
      <c r="K1521" s="125"/>
      <c r="L1521" s="125"/>
      <c r="M1521" s="125"/>
      <c r="N1521" s="125"/>
      <c r="O1521" s="125"/>
      <c r="P1521" s="125"/>
      <c r="Q1521" s="125"/>
      <c r="R1521" s="125"/>
      <c r="S1521" s="125"/>
      <c r="T1521" s="124"/>
      <c r="U1521" s="124"/>
      <c r="V1521" s="124"/>
      <c r="W1521" s="124"/>
      <c r="X1521" s="124"/>
    </row>
    <row r="1522" spans="1:24">
      <c r="A1522" s="124"/>
      <c r="B1522" s="124"/>
      <c r="C1522" s="124"/>
      <c r="D1522" s="124"/>
      <c r="E1522" s="124"/>
      <c r="F1522" s="125"/>
      <c r="G1522" s="125"/>
      <c r="H1522" s="125"/>
      <c r="I1522" s="125"/>
      <c r="J1522" s="125"/>
      <c r="K1522" s="125"/>
      <c r="L1522" s="125"/>
      <c r="M1522" s="125"/>
      <c r="N1522" s="125"/>
      <c r="O1522" s="125"/>
      <c r="P1522" s="125"/>
      <c r="Q1522" s="125"/>
      <c r="R1522" s="125"/>
      <c r="S1522" s="125"/>
      <c r="T1522" s="124"/>
      <c r="U1522" s="124"/>
      <c r="V1522" s="124"/>
      <c r="W1522" s="124"/>
      <c r="X1522" s="124"/>
    </row>
    <row r="1523" spans="1:24">
      <c r="A1523" s="124"/>
      <c r="B1523" s="124"/>
      <c r="C1523" s="124"/>
      <c r="D1523" s="124"/>
      <c r="E1523" s="124"/>
      <c r="F1523" s="125"/>
      <c r="G1523" s="125"/>
      <c r="H1523" s="125"/>
      <c r="I1523" s="125"/>
      <c r="J1523" s="125"/>
      <c r="K1523" s="125"/>
      <c r="L1523" s="125"/>
      <c r="M1523" s="125"/>
      <c r="N1523" s="125"/>
      <c r="O1523" s="125"/>
      <c r="P1523" s="125"/>
      <c r="Q1523" s="125"/>
      <c r="R1523" s="125"/>
      <c r="S1523" s="125"/>
      <c r="T1523" s="124"/>
      <c r="U1523" s="124"/>
      <c r="V1523" s="124"/>
      <c r="W1523" s="124"/>
      <c r="X1523" s="124"/>
    </row>
    <row r="1524" spans="1:24">
      <c r="A1524" s="124"/>
      <c r="B1524" s="124"/>
      <c r="C1524" s="124"/>
      <c r="D1524" s="124"/>
      <c r="E1524" s="124"/>
      <c r="F1524" s="125"/>
      <c r="G1524" s="125"/>
      <c r="H1524" s="125"/>
      <c r="I1524" s="125"/>
      <c r="J1524" s="125"/>
      <c r="K1524" s="125"/>
      <c r="L1524" s="125"/>
      <c r="M1524" s="125"/>
      <c r="N1524" s="125"/>
      <c r="O1524" s="125"/>
      <c r="P1524" s="125"/>
      <c r="Q1524" s="125"/>
      <c r="R1524" s="125"/>
      <c r="S1524" s="125"/>
      <c r="T1524" s="124"/>
      <c r="U1524" s="124"/>
      <c r="V1524" s="124"/>
      <c r="W1524" s="124"/>
      <c r="X1524" s="124"/>
    </row>
    <row r="1525" spans="1:24">
      <c r="A1525" s="124"/>
      <c r="B1525" s="124"/>
      <c r="C1525" s="124"/>
      <c r="D1525" s="124"/>
      <c r="E1525" s="124"/>
      <c r="F1525" s="125"/>
      <c r="G1525" s="125"/>
      <c r="H1525" s="125"/>
      <c r="I1525" s="125"/>
      <c r="J1525" s="125"/>
      <c r="K1525" s="125"/>
      <c r="L1525" s="125"/>
      <c r="M1525" s="125"/>
      <c r="N1525" s="125"/>
      <c r="O1525" s="125"/>
      <c r="P1525" s="125"/>
      <c r="Q1525" s="125"/>
      <c r="R1525" s="125"/>
      <c r="S1525" s="125"/>
      <c r="T1525" s="124"/>
      <c r="U1525" s="124"/>
      <c r="V1525" s="124"/>
      <c r="W1525" s="124"/>
      <c r="X1525" s="124"/>
    </row>
    <row r="1526" spans="1:24">
      <c r="A1526" s="124"/>
      <c r="B1526" s="124"/>
      <c r="C1526" s="124"/>
      <c r="D1526" s="124"/>
      <c r="E1526" s="124"/>
      <c r="F1526" s="125"/>
      <c r="G1526" s="125"/>
      <c r="H1526" s="125"/>
      <c r="I1526" s="125"/>
      <c r="J1526" s="125"/>
      <c r="K1526" s="125"/>
      <c r="L1526" s="125"/>
      <c r="M1526" s="125"/>
      <c r="N1526" s="125"/>
      <c r="O1526" s="125"/>
      <c r="P1526" s="125"/>
      <c r="Q1526" s="125"/>
      <c r="R1526" s="125"/>
      <c r="S1526" s="125"/>
      <c r="T1526" s="124"/>
      <c r="U1526" s="124"/>
      <c r="V1526" s="124"/>
      <c r="W1526" s="124"/>
      <c r="X1526" s="124"/>
    </row>
    <row r="1527" spans="1:24">
      <c r="A1527" s="124"/>
      <c r="B1527" s="124"/>
      <c r="C1527" s="124"/>
      <c r="D1527" s="124"/>
      <c r="E1527" s="124"/>
      <c r="F1527" s="125"/>
      <c r="G1527" s="125"/>
      <c r="H1527" s="125"/>
      <c r="I1527" s="125"/>
      <c r="J1527" s="125"/>
      <c r="K1527" s="125"/>
      <c r="L1527" s="125"/>
      <c r="M1527" s="125"/>
      <c r="N1527" s="125"/>
      <c r="O1527" s="125"/>
      <c r="P1527" s="125"/>
      <c r="Q1527" s="125"/>
      <c r="R1527" s="125"/>
      <c r="S1527" s="125"/>
      <c r="T1527" s="124"/>
      <c r="U1527" s="124"/>
      <c r="V1527" s="124"/>
      <c r="W1527" s="124"/>
      <c r="X1527" s="124"/>
    </row>
    <row r="1528" spans="1:24">
      <c r="A1528" s="124"/>
      <c r="B1528" s="124"/>
      <c r="C1528" s="124"/>
      <c r="D1528" s="124"/>
      <c r="E1528" s="124"/>
      <c r="F1528" s="125"/>
      <c r="G1528" s="125"/>
      <c r="H1528" s="125"/>
      <c r="I1528" s="125"/>
      <c r="J1528" s="125"/>
      <c r="K1528" s="125"/>
      <c r="L1528" s="125"/>
      <c r="M1528" s="125"/>
      <c r="N1528" s="125"/>
      <c r="O1528" s="125"/>
      <c r="P1528" s="125"/>
      <c r="Q1528" s="125"/>
      <c r="R1528" s="125"/>
      <c r="S1528" s="125"/>
      <c r="T1528" s="124"/>
      <c r="U1528" s="124"/>
      <c r="V1528" s="124"/>
      <c r="W1528" s="124"/>
      <c r="X1528" s="124"/>
    </row>
    <row r="1529" spans="1:24">
      <c r="A1529" s="124"/>
      <c r="B1529" s="124"/>
      <c r="C1529" s="124"/>
      <c r="D1529" s="124"/>
      <c r="E1529" s="124"/>
      <c r="F1529" s="125"/>
      <c r="G1529" s="125"/>
      <c r="H1529" s="125"/>
      <c r="I1529" s="125"/>
      <c r="J1529" s="125"/>
      <c r="K1529" s="125"/>
      <c r="L1529" s="125"/>
      <c r="M1529" s="125"/>
      <c r="N1529" s="125"/>
      <c r="O1529" s="125"/>
      <c r="P1529" s="125"/>
      <c r="Q1529" s="125"/>
      <c r="R1529" s="125"/>
      <c r="S1529" s="125"/>
      <c r="T1529" s="124"/>
      <c r="U1529" s="124"/>
      <c r="V1529" s="124"/>
      <c r="W1529" s="124"/>
      <c r="X1529" s="124"/>
    </row>
    <row r="1530" spans="1:24">
      <c r="A1530" s="124"/>
      <c r="B1530" s="124"/>
      <c r="C1530" s="124"/>
      <c r="D1530" s="124"/>
      <c r="E1530" s="124"/>
      <c r="F1530" s="125"/>
      <c r="G1530" s="125"/>
      <c r="H1530" s="125"/>
      <c r="I1530" s="125"/>
      <c r="J1530" s="125"/>
      <c r="K1530" s="125"/>
      <c r="L1530" s="125"/>
      <c r="M1530" s="125"/>
      <c r="N1530" s="125"/>
      <c r="O1530" s="125"/>
      <c r="P1530" s="125"/>
      <c r="Q1530" s="125"/>
      <c r="R1530" s="125"/>
      <c r="S1530" s="125"/>
      <c r="T1530" s="124"/>
      <c r="U1530" s="124"/>
      <c r="V1530" s="124"/>
      <c r="W1530" s="124"/>
      <c r="X1530" s="124"/>
    </row>
    <row r="1531" spans="1:24">
      <c r="A1531" s="124"/>
      <c r="B1531" s="124"/>
      <c r="C1531" s="124"/>
      <c r="D1531" s="124"/>
      <c r="E1531" s="124"/>
      <c r="F1531" s="125"/>
      <c r="G1531" s="125"/>
      <c r="H1531" s="125"/>
      <c r="I1531" s="125"/>
      <c r="J1531" s="125"/>
      <c r="K1531" s="125"/>
      <c r="L1531" s="125"/>
      <c r="M1531" s="125"/>
      <c r="N1531" s="125"/>
      <c r="O1531" s="125"/>
      <c r="P1531" s="125"/>
      <c r="Q1531" s="125"/>
      <c r="R1531" s="125"/>
      <c r="S1531" s="125"/>
      <c r="T1531" s="124"/>
      <c r="U1531" s="124"/>
      <c r="V1531" s="124"/>
      <c r="W1531" s="124"/>
      <c r="X1531" s="124"/>
    </row>
    <row r="1532" spans="1:24">
      <c r="A1532" s="124"/>
      <c r="B1532" s="124"/>
      <c r="C1532" s="124"/>
      <c r="D1532" s="124"/>
      <c r="E1532" s="124"/>
      <c r="F1532" s="125"/>
      <c r="G1532" s="125"/>
      <c r="H1532" s="125"/>
      <c r="I1532" s="125"/>
      <c r="J1532" s="125"/>
      <c r="K1532" s="125"/>
      <c r="L1532" s="125"/>
      <c r="M1532" s="125"/>
      <c r="N1532" s="125"/>
      <c r="O1532" s="125"/>
      <c r="P1532" s="125"/>
      <c r="Q1532" s="125"/>
      <c r="R1532" s="125"/>
      <c r="S1532" s="125"/>
      <c r="T1532" s="124"/>
      <c r="U1532" s="124"/>
      <c r="V1532" s="124"/>
      <c r="W1532" s="124"/>
      <c r="X1532" s="124"/>
    </row>
    <row r="1533" spans="1:24">
      <c r="A1533" s="124"/>
      <c r="B1533" s="124"/>
      <c r="C1533" s="124"/>
      <c r="D1533" s="124"/>
      <c r="E1533" s="124"/>
      <c r="F1533" s="125"/>
      <c r="G1533" s="125"/>
      <c r="H1533" s="125"/>
      <c r="I1533" s="125"/>
      <c r="J1533" s="125"/>
      <c r="K1533" s="125"/>
      <c r="L1533" s="125"/>
      <c r="M1533" s="125"/>
      <c r="N1533" s="125"/>
      <c r="O1533" s="125"/>
      <c r="P1533" s="125"/>
      <c r="Q1533" s="125"/>
      <c r="R1533" s="125"/>
      <c r="S1533" s="125"/>
      <c r="T1533" s="124"/>
      <c r="U1533" s="124"/>
      <c r="V1533" s="124"/>
      <c r="W1533" s="124"/>
      <c r="X1533" s="124"/>
    </row>
    <row r="1534" spans="1:24">
      <c r="A1534" s="124"/>
      <c r="B1534" s="124"/>
      <c r="C1534" s="124"/>
      <c r="D1534" s="124"/>
      <c r="E1534" s="124"/>
      <c r="F1534" s="125"/>
      <c r="G1534" s="125"/>
      <c r="H1534" s="125"/>
      <c r="I1534" s="125"/>
      <c r="J1534" s="125"/>
      <c r="K1534" s="125"/>
      <c r="L1534" s="125"/>
      <c r="M1534" s="125"/>
      <c r="N1534" s="125"/>
      <c r="O1534" s="125"/>
      <c r="P1534" s="125"/>
      <c r="Q1534" s="125"/>
      <c r="R1534" s="125"/>
      <c r="S1534" s="125"/>
      <c r="T1534" s="124"/>
      <c r="U1534" s="124"/>
      <c r="V1534" s="124"/>
      <c r="W1534" s="124"/>
      <c r="X1534" s="124"/>
    </row>
    <row r="1535" spans="1:24">
      <c r="A1535" s="124"/>
      <c r="B1535" s="124"/>
      <c r="C1535" s="124"/>
      <c r="D1535" s="124"/>
      <c r="E1535" s="124"/>
      <c r="F1535" s="125"/>
      <c r="G1535" s="125"/>
      <c r="H1535" s="125"/>
      <c r="I1535" s="125"/>
      <c r="J1535" s="125"/>
      <c r="K1535" s="125"/>
      <c r="L1535" s="125"/>
      <c r="M1535" s="125"/>
      <c r="N1535" s="125"/>
      <c r="O1535" s="125"/>
      <c r="P1535" s="125"/>
      <c r="Q1535" s="125"/>
      <c r="R1535" s="125"/>
      <c r="S1535" s="125"/>
      <c r="T1535" s="124"/>
      <c r="U1535" s="124"/>
      <c r="V1535" s="124"/>
      <c r="W1535" s="124"/>
      <c r="X1535" s="124"/>
    </row>
    <row r="1536" spans="1:24">
      <c r="A1536" s="124"/>
      <c r="B1536" s="124"/>
      <c r="C1536" s="124"/>
      <c r="D1536" s="124"/>
      <c r="E1536" s="124"/>
      <c r="F1536" s="125"/>
      <c r="G1536" s="125"/>
      <c r="H1536" s="125"/>
      <c r="I1536" s="125"/>
      <c r="J1536" s="125"/>
      <c r="K1536" s="125"/>
      <c r="L1536" s="125"/>
      <c r="M1536" s="125"/>
      <c r="N1536" s="125"/>
      <c r="O1536" s="125"/>
      <c r="P1536" s="125"/>
      <c r="Q1536" s="125"/>
      <c r="R1536" s="125"/>
      <c r="S1536" s="125"/>
      <c r="T1536" s="124"/>
      <c r="U1536" s="124"/>
      <c r="V1536" s="124"/>
      <c r="W1536" s="124"/>
      <c r="X1536" s="124"/>
    </row>
    <row r="1537" spans="1:24">
      <c r="A1537" s="124"/>
      <c r="B1537" s="124"/>
      <c r="C1537" s="124"/>
      <c r="D1537" s="124"/>
      <c r="E1537" s="124"/>
      <c r="F1537" s="125"/>
      <c r="G1537" s="125"/>
      <c r="H1537" s="125"/>
      <c r="I1537" s="125"/>
      <c r="J1537" s="125"/>
      <c r="K1537" s="125"/>
      <c r="L1537" s="125"/>
      <c r="M1537" s="125"/>
      <c r="N1537" s="125"/>
      <c r="O1537" s="125"/>
      <c r="P1537" s="125"/>
      <c r="Q1537" s="125"/>
      <c r="R1537" s="125"/>
      <c r="S1537" s="125"/>
      <c r="T1537" s="124"/>
      <c r="U1537" s="124"/>
      <c r="V1537" s="124"/>
      <c r="W1537" s="124"/>
      <c r="X1537" s="124"/>
    </row>
    <row r="1538" spans="1:24">
      <c r="A1538" s="124"/>
      <c r="B1538" s="124"/>
      <c r="C1538" s="124"/>
      <c r="D1538" s="124"/>
      <c r="E1538" s="124"/>
      <c r="F1538" s="125"/>
      <c r="G1538" s="125"/>
      <c r="H1538" s="125"/>
      <c r="I1538" s="125"/>
      <c r="J1538" s="125"/>
      <c r="K1538" s="125"/>
      <c r="L1538" s="125"/>
      <c r="M1538" s="125"/>
      <c r="N1538" s="125"/>
      <c r="O1538" s="125"/>
      <c r="P1538" s="125"/>
      <c r="Q1538" s="125"/>
      <c r="R1538" s="125"/>
      <c r="S1538" s="125"/>
      <c r="T1538" s="124"/>
      <c r="U1538" s="124"/>
      <c r="V1538" s="124"/>
      <c r="W1538" s="124"/>
      <c r="X1538" s="124"/>
    </row>
    <row r="1539" spans="1:24">
      <c r="A1539" s="124"/>
      <c r="B1539" s="124"/>
      <c r="C1539" s="124"/>
      <c r="D1539" s="124"/>
      <c r="E1539" s="124"/>
      <c r="F1539" s="125"/>
      <c r="G1539" s="125"/>
      <c r="H1539" s="125"/>
      <c r="I1539" s="125"/>
      <c r="J1539" s="125"/>
      <c r="K1539" s="125"/>
      <c r="L1539" s="125"/>
      <c r="M1539" s="125"/>
      <c r="N1539" s="125"/>
      <c r="O1539" s="125"/>
      <c r="P1539" s="125"/>
      <c r="Q1539" s="125"/>
      <c r="R1539" s="125"/>
      <c r="S1539" s="125"/>
      <c r="T1539" s="124"/>
      <c r="U1539" s="124"/>
      <c r="V1539" s="124"/>
      <c r="W1539" s="124"/>
      <c r="X1539" s="124"/>
    </row>
    <row r="1540" spans="1:24">
      <c r="A1540" s="124"/>
      <c r="B1540" s="124"/>
      <c r="C1540" s="124"/>
      <c r="D1540" s="124"/>
      <c r="E1540" s="124"/>
      <c r="F1540" s="125"/>
      <c r="G1540" s="125"/>
      <c r="H1540" s="125"/>
      <c r="I1540" s="125"/>
      <c r="J1540" s="125"/>
      <c r="K1540" s="125"/>
      <c r="L1540" s="125"/>
      <c r="M1540" s="125"/>
      <c r="N1540" s="125"/>
      <c r="O1540" s="125"/>
      <c r="P1540" s="125"/>
      <c r="Q1540" s="125"/>
      <c r="R1540" s="125"/>
      <c r="S1540" s="125"/>
      <c r="T1540" s="124"/>
      <c r="U1540" s="124"/>
      <c r="V1540" s="124"/>
      <c r="W1540" s="124"/>
      <c r="X1540" s="124"/>
    </row>
    <row r="1541" spans="1:24">
      <c r="A1541" s="124"/>
      <c r="B1541" s="124"/>
      <c r="C1541" s="124"/>
      <c r="D1541" s="124"/>
      <c r="E1541" s="124"/>
      <c r="F1541" s="125"/>
      <c r="G1541" s="125"/>
      <c r="H1541" s="125"/>
      <c r="I1541" s="125"/>
      <c r="J1541" s="125"/>
      <c r="K1541" s="125"/>
      <c r="L1541" s="125"/>
      <c r="M1541" s="125"/>
      <c r="N1541" s="125"/>
      <c r="O1541" s="125"/>
      <c r="P1541" s="125"/>
      <c r="Q1541" s="125"/>
      <c r="R1541" s="125"/>
      <c r="S1541" s="125"/>
      <c r="T1541" s="124"/>
      <c r="U1541" s="124"/>
      <c r="V1541" s="124"/>
      <c r="W1541" s="124"/>
      <c r="X1541" s="124"/>
    </row>
    <row r="1542" spans="1:24">
      <c r="A1542" s="124"/>
      <c r="B1542" s="124"/>
      <c r="C1542" s="124"/>
      <c r="D1542" s="124"/>
      <c r="E1542" s="124"/>
      <c r="F1542" s="125"/>
      <c r="G1542" s="125"/>
      <c r="H1542" s="125"/>
      <c r="I1542" s="125"/>
      <c r="J1542" s="125"/>
      <c r="K1542" s="125"/>
      <c r="L1542" s="125"/>
      <c r="M1542" s="125"/>
      <c r="N1542" s="125"/>
      <c r="O1542" s="125"/>
      <c r="P1542" s="125"/>
      <c r="Q1542" s="125"/>
      <c r="R1542" s="125"/>
      <c r="S1542" s="125"/>
      <c r="T1542" s="124"/>
      <c r="U1542" s="124"/>
      <c r="V1542" s="124"/>
      <c r="W1542" s="124"/>
      <c r="X1542" s="124"/>
    </row>
    <row r="1543" spans="1:24">
      <c r="A1543" s="124"/>
      <c r="B1543" s="124"/>
      <c r="C1543" s="124"/>
      <c r="D1543" s="124"/>
      <c r="E1543" s="124"/>
      <c r="F1543" s="125"/>
      <c r="G1543" s="125"/>
      <c r="H1543" s="125"/>
      <c r="I1543" s="125"/>
      <c r="J1543" s="125"/>
      <c r="K1543" s="125"/>
      <c r="L1543" s="125"/>
      <c r="M1543" s="125"/>
      <c r="N1543" s="125"/>
      <c r="O1543" s="125"/>
      <c r="P1543" s="125"/>
      <c r="Q1543" s="125"/>
      <c r="R1543" s="125"/>
      <c r="S1543" s="125"/>
      <c r="T1543" s="124"/>
      <c r="U1543" s="124"/>
      <c r="V1543" s="124"/>
      <c r="W1543" s="124"/>
      <c r="X1543" s="124"/>
    </row>
    <row r="1544" spans="1:24">
      <c r="A1544" s="124"/>
      <c r="B1544" s="124"/>
      <c r="C1544" s="124"/>
      <c r="D1544" s="124"/>
      <c r="E1544" s="124"/>
      <c r="F1544" s="125"/>
      <c r="G1544" s="125"/>
      <c r="H1544" s="125"/>
      <c r="I1544" s="125"/>
      <c r="J1544" s="125"/>
      <c r="K1544" s="125"/>
      <c r="L1544" s="125"/>
      <c r="M1544" s="125"/>
      <c r="N1544" s="125"/>
      <c r="O1544" s="125"/>
      <c r="P1544" s="125"/>
      <c r="Q1544" s="125"/>
      <c r="R1544" s="125"/>
      <c r="S1544" s="125"/>
      <c r="T1544" s="124"/>
      <c r="U1544" s="124"/>
      <c r="V1544" s="124"/>
      <c r="W1544" s="124"/>
      <c r="X1544" s="124"/>
    </row>
    <row r="1545" spans="1:24">
      <c r="A1545" s="124"/>
      <c r="B1545" s="124"/>
      <c r="C1545" s="124"/>
      <c r="D1545" s="124"/>
      <c r="E1545" s="124"/>
      <c r="F1545" s="125"/>
      <c r="G1545" s="125"/>
      <c r="H1545" s="125"/>
      <c r="I1545" s="125"/>
      <c r="J1545" s="125"/>
      <c r="K1545" s="125"/>
      <c r="L1545" s="125"/>
      <c r="M1545" s="125"/>
      <c r="N1545" s="125"/>
      <c r="O1545" s="125"/>
      <c r="P1545" s="125"/>
      <c r="Q1545" s="125"/>
      <c r="R1545" s="125"/>
      <c r="S1545" s="125"/>
      <c r="T1545" s="124"/>
      <c r="U1545" s="124"/>
      <c r="V1545" s="124"/>
      <c r="W1545" s="124"/>
      <c r="X1545" s="124"/>
    </row>
    <row r="1546" spans="1:24">
      <c r="A1546" s="124"/>
      <c r="B1546" s="124"/>
      <c r="C1546" s="124"/>
      <c r="D1546" s="124"/>
      <c r="E1546" s="124"/>
      <c r="F1546" s="125"/>
      <c r="G1546" s="125"/>
      <c r="H1546" s="125"/>
      <c r="I1546" s="125"/>
      <c r="J1546" s="125"/>
      <c r="K1546" s="125"/>
      <c r="L1546" s="125"/>
      <c r="M1546" s="125"/>
      <c r="N1546" s="125"/>
      <c r="O1546" s="125"/>
      <c r="P1546" s="125"/>
      <c r="Q1546" s="125"/>
      <c r="R1546" s="125"/>
      <c r="S1546" s="125"/>
      <c r="T1546" s="124"/>
      <c r="U1546" s="124"/>
      <c r="V1546" s="124"/>
      <c r="W1546" s="124"/>
      <c r="X1546" s="124"/>
    </row>
    <row r="1547" spans="1:24">
      <c r="A1547" s="124"/>
      <c r="B1547" s="124"/>
      <c r="C1547" s="124"/>
      <c r="D1547" s="124"/>
      <c r="E1547" s="124"/>
      <c r="F1547" s="125"/>
      <c r="G1547" s="125"/>
      <c r="H1547" s="125"/>
      <c r="I1547" s="125"/>
      <c r="J1547" s="125"/>
      <c r="K1547" s="125"/>
      <c r="L1547" s="125"/>
      <c r="M1547" s="125"/>
      <c r="N1547" s="125"/>
      <c r="O1547" s="125"/>
      <c r="P1547" s="125"/>
      <c r="Q1547" s="125"/>
      <c r="R1547" s="125"/>
      <c r="S1547" s="125"/>
      <c r="T1547" s="124"/>
      <c r="U1547" s="124"/>
      <c r="V1547" s="124"/>
      <c r="W1547" s="124"/>
      <c r="X1547" s="124"/>
    </row>
    <row r="1548" spans="1:24">
      <c r="A1548" s="124"/>
      <c r="B1548" s="124"/>
      <c r="C1548" s="124"/>
      <c r="D1548" s="124"/>
      <c r="E1548" s="124"/>
      <c r="F1548" s="125"/>
      <c r="G1548" s="125"/>
      <c r="H1548" s="125"/>
      <c r="I1548" s="125"/>
      <c r="J1548" s="125"/>
      <c r="K1548" s="125"/>
      <c r="L1548" s="125"/>
      <c r="M1548" s="125"/>
      <c r="N1548" s="125"/>
      <c r="O1548" s="125"/>
      <c r="P1548" s="125"/>
      <c r="Q1548" s="125"/>
      <c r="R1548" s="125"/>
      <c r="S1548" s="125"/>
      <c r="T1548" s="124"/>
      <c r="U1548" s="124"/>
      <c r="V1548" s="124"/>
      <c r="W1548" s="124"/>
      <c r="X1548" s="124"/>
    </row>
    <row r="1549" spans="1:24">
      <c r="A1549" s="124"/>
      <c r="B1549" s="124"/>
      <c r="C1549" s="124"/>
      <c r="D1549" s="124"/>
      <c r="E1549" s="124"/>
      <c r="F1549" s="125"/>
      <c r="G1549" s="125"/>
      <c r="H1549" s="125"/>
      <c r="I1549" s="125"/>
      <c r="J1549" s="125"/>
      <c r="K1549" s="125"/>
      <c r="L1549" s="125"/>
      <c r="M1549" s="125"/>
      <c r="N1549" s="125"/>
      <c r="O1549" s="125"/>
      <c r="P1549" s="125"/>
      <c r="Q1549" s="125"/>
      <c r="R1549" s="125"/>
      <c r="S1549" s="125"/>
      <c r="T1549" s="124"/>
      <c r="U1549" s="124"/>
      <c r="V1549" s="124"/>
      <c r="W1549" s="124"/>
      <c r="X1549" s="124"/>
    </row>
    <row r="1550" spans="1:24">
      <c r="A1550" s="124"/>
      <c r="B1550" s="124"/>
      <c r="C1550" s="124"/>
      <c r="D1550" s="124"/>
      <c r="E1550" s="124"/>
      <c r="F1550" s="125"/>
      <c r="G1550" s="125"/>
      <c r="H1550" s="125"/>
      <c r="I1550" s="125"/>
      <c r="J1550" s="125"/>
      <c r="K1550" s="125"/>
      <c r="L1550" s="125"/>
      <c r="M1550" s="125"/>
      <c r="N1550" s="125"/>
      <c r="O1550" s="125"/>
      <c r="P1550" s="125"/>
      <c r="Q1550" s="125"/>
      <c r="R1550" s="125"/>
      <c r="S1550" s="125"/>
      <c r="T1550" s="124"/>
      <c r="U1550" s="124"/>
      <c r="V1550" s="124"/>
      <c r="W1550" s="124"/>
      <c r="X1550" s="124"/>
    </row>
    <row r="1551" spans="1:24">
      <c r="A1551" s="124"/>
      <c r="B1551" s="124"/>
      <c r="C1551" s="124"/>
      <c r="D1551" s="124"/>
      <c r="E1551" s="124"/>
      <c r="F1551" s="125"/>
      <c r="G1551" s="125"/>
      <c r="H1551" s="125"/>
      <c r="I1551" s="125"/>
      <c r="J1551" s="125"/>
      <c r="K1551" s="125"/>
      <c r="L1551" s="125"/>
      <c r="M1551" s="125"/>
      <c r="N1551" s="125"/>
      <c r="O1551" s="125"/>
      <c r="P1551" s="125"/>
      <c r="Q1551" s="125"/>
      <c r="R1551" s="125"/>
      <c r="S1551" s="125"/>
      <c r="T1551" s="124"/>
      <c r="U1551" s="124"/>
      <c r="V1551" s="124"/>
      <c r="W1551" s="124"/>
      <c r="X1551" s="124"/>
    </row>
    <row r="1552" spans="1:24">
      <c r="A1552" s="124"/>
      <c r="B1552" s="124"/>
      <c r="C1552" s="124"/>
      <c r="D1552" s="124"/>
      <c r="E1552" s="124"/>
      <c r="F1552" s="125"/>
      <c r="G1552" s="125"/>
      <c r="H1552" s="125"/>
      <c r="I1552" s="125"/>
      <c r="J1552" s="125"/>
      <c r="K1552" s="125"/>
      <c r="L1552" s="125"/>
      <c r="M1552" s="125"/>
      <c r="N1552" s="125"/>
      <c r="O1552" s="125"/>
      <c r="P1552" s="125"/>
      <c r="Q1552" s="125"/>
      <c r="R1552" s="125"/>
      <c r="S1552" s="125"/>
      <c r="T1552" s="124"/>
      <c r="U1552" s="124"/>
      <c r="V1552" s="124"/>
      <c r="W1552" s="124"/>
      <c r="X1552" s="124"/>
    </row>
    <row r="1553" spans="1:24">
      <c r="A1553" s="124"/>
      <c r="B1553" s="124"/>
      <c r="C1553" s="124"/>
      <c r="D1553" s="124"/>
      <c r="E1553" s="124"/>
      <c r="F1553" s="125"/>
      <c r="G1553" s="125"/>
      <c r="H1553" s="125"/>
      <c r="I1553" s="125"/>
      <c r="J1553" s="125"/>
      <c r="K1553" s="125"/>
      <c r="L1553" s="125"/>
      <c r="M1553" s="125"/>
      <c r="N1553" s="125"/>
      <c r="O1553" s="125"/>
      <c r="P1553" s="125"/>
      <c r="Q1553" s="125"/>
      <c r="R1553" s="125"/>
      <c r="S1553" s="125"/>
      <c r="T1553" s="124"/>
      <c r="U1553" s="124"/>
      <c r="V1553" s="124"/>
      <c r="W1553" s="124"/>
      <c r="X1553" s="124"/>
    </row>
    <row r="1554" spans="1:24">
      <c r="A1554" s="124"/>
      <c r="B1554" s="124"/>
      <c r="C1554" s="124"/>
      <c r="D1554" s="124"/>
      <c r="E1554" s="124"/>
      <c r="F1554" s="125"/>
      <c r="G1554" s="125"/>
      <c r="H1554" s="125"/>
      <c r="I1554" s="125"/>
      <c r="J1554" s="125"/>
      <c r="K1554" s="125"/>
      <c r="L1554" s="125"/>
      <c r="M1554" s="125"/>
      <c r="N1554" s="125"/>
      <c r="O1554" s="125"/>
      <c r="P1554" s="125"/>
      <c r="Q1554" s="125"/>
      <c r="R1554" s="125"/>
      <c r="S1554" s="125"/>
      <c r="T1554" s="124"/>
      <c r="U1554" s="124"/>
      <c r="V1554" s="124"/>
      <c r="W1554" s="124"/>
      <c r="X1554" s="124"/>
    </row>
    <row r="1555" spans="1:24">
      <c r="A1555" s="124"/>
      <c r="B1555" s="124"/>
      <c r="C1555" s="124"/>
      <c r="D1555" s="124"/>
      <c r="E1555" s="124"/>
      <c r="F1555" s="125"/>
      <c r="G1555" s="125"/>
      <c r="H1555" s="125"/>
      <c r="I1555" s="125"/>
      <c r="J1555" s="125"/>
      <c r="K1555" s="125"/>
      <c r="L1555" s="125"/>
      <c r="M1555" s="125"/>
      <c r="N1555" s="125"/>
      <c r="O1555" s="125"/>
      <c r="P1555" s="125"/>
      <c r="Q1555" s="125"/>
      <c r="R1555" s="125"/>
      <c r="S1555" s="125"/>
      <c r="T1555" s="124"/>
      <c r="U1555" s="124"/>
      <c r="V1555" s="124"/>
      <c r="W1555" s="124"/>
      <c r="X1555" s="124"/>
    </row>
    <row r="1556" spans="1:24">
      <c r="A1556" s="124"/>
      <c r="B1556" s="124"/>
      <c r="C1556" s="124"/>
      <c r="D1556" s="124"/>
      <c r="E1556" s="124"/>
      <c r="F1556" s="125"/>
      <c r="G1556" s="125"/>
      <c r="H1556" s="125"/>
      <c r="I1556" s="125"/>
      <c r="J1556" s="125"/>
      <c r="K1556" s="125"/>
      <c r="L1556" s="125"/>
      <c r="M1556" s="125"/>
      <c r="N1556" s="125"/>
      <c r="O1556" s="125"/>
      <c r="P1556" s="125"/>
      <c r="Q1556" s="125"/>
      <c r="R1556" s="125"/>
      <c r="S1556" s="125"/>
      <c r="T1556" s="124"/>
      <c r="U1556" s="124"/>
      <c r="V1556" s="124"/>
      <c r="W1556" s="124"/>
      <c r="X1556" s="124"/>
    </row>
    <row r="1557" spans="1:24">
      <c r="A1557" s="124"/>
      <c r="B1557" s="124"/>
      <c r="C1557" s="124"/>
      <c r="D1557" s="124"/>
      <c r="E1557" s="124"/>
      <c r="F1557" s="125"/>
      <c r="G1557" s="125"/>
      <c r="H1557" s="125"/>
      <c r="I1557" s="125"/>
      <c r="J1557" s="125"/>
      <c r="K1557" s="125"/>
      <c r="L1557" s="125"/>
      <c r="M1557" s="125"/>
      <c r="N1557" s="125"/>
      <c r="O1557" s="125"/>
      <c r="P1557" s="125"/>
      <c r="Q1557" s="125"/>
      <c r="R1557" s="125"/>
      <c r="S1557" s="125"/>
      <c r="T1557" s="124"/>
      <c r="U1557" s="124"/>
      <c r="V1557" s="124"/>
      <c r="W1557" s="124"/>
      <c r="X1557" s="124"/>
    </row>
    <row r="1558" spans="1:24">
      <c r="A1558" s="124"/>
      <c r="B1558" s="124"/>
      <c r="C1558" s="124"/>
      <c r="D1558" s="124"/>
      <c r="E1558" s="124"/>
      <c r="F1558" s="125"/>
      <c r="G1558" s="125"/>
      <c r="H1558" s="125"/>
      <c r="I1558" s="125"/>
      <c r="J1558" s="125"/>
      <c r="K1558" s="125"/>
      <c r="L1558" s="125"/>
      <c r="M1558" s="125"/>
      <c r="N1558" s="125"/>
      <c r="O1558" s="125"/>
      <c r="P1558" s="125"/>
      <c r="Q1558" s="125"/>
      <c r="R1558" s="125"/>
      <c r="S1558" s="125"/>
      <c r="T1558" s="124"/>
      <c r="U1558" s="124"/>
      <c r="V1558" s="124"/>
      <c r="W1558" s="124"/>
      <c r="X1558" s="124"/>
    </row>
    <row r="1559" spans="1:24">
      <c r="A1559" s="124"/>
      <c r="B1559" s="124"/>
      <c r="C1559" s="124"/>
      <c r="D1559" s="124"/>
      <c r="E1559" s="124"/>
      <c r="F1559" s="125"/>
      <c r="G1559" s="125"/>
      <c r="H1559" s="125"/>
      <c r="I1559" s="125"/>
      <c r="J1559" s="125"/>
      <c r="K1559" s="125"/>
      <c r="L1559" s="125"/>
      <c r="M1559" s="125"/>
      <c r="N1559" s="125"/>
      <c r="O1559" s="125"/>
      <c r="P1559" s="125"/>
      <c r="Q1559" s="125"/>
      <c r="R1559" s="125"/>
      <c r="S1559" s="125"/>
      <c r="T1559" s="124"/>
      <c r="U1559" s="124"/>
      <c r="V1559" s="124"/>
      <c r="W1559" s="124"/>
      <c r="X1559" s="124"/>
    </row>
    <row r="1560" spans="1:24">
      <c r="A1560" s="124"/>
      <c r="B1560" s="124"/>
      <c r="C1560" s="124"/>
      <c r="D1560" s="124"/>
      <c r="E1560" s="124"/>
      <c r="F1560" s="125"/>
      <c r="G1560" s="125"/>
      <c r="H1560" s="125"/>
      <c r="I1560" s="125"/>
      <c r="J1560" s="125"/>
      <c r="K1560" s="125"/>
      <c r="L1560" s="125"/>
      <c r="M1560" s="125"/>
      <c r="N1560" s="125"/>
      <c r="O1560" s="125"/>
      <c r="P1560" s="125"/>
      <c r="Q1560" s="125"/>
      <c r="R1560" s="125"/>
      <c r="S1560" s="125"/>
      <c r="T1560" s="124"/>
      <c r="U1560" s="124"/>
      <c r="V1560" s="124"/>
      <c r="W1560" s="124"/>
      <c r="X1560" s="124"/>
    </row>
    <row r="1561" spans="1:24">
      <c r="A1561" s="124"/>
      <c r="B1561" s="124"/>
      <c r="C1561" s="124"/>
      <c r="D1561" s="124"/>
      <c r="E1561" s="124"/>
      <c r="F1561" s="125"/>
      <c r="G1561" s="125"/>
      <c r="H1561" s="125"/>
      <c r="I1561" s="125"/>
      <c r="J1561" s="125"/>
      <c r="K1561" s="125"/>
      <c r="L1561" s="125"/>
      <c r="M1561" s="125"/>
      <c r="N1561" s="125"/>
      <c r="O1561" s="125"/>
      <c r="P1561" s="125"/>
      <c r="Q1561" s="125"/>
      <c r="R1561" s="125"/>
      <c r="S1561" s="125"/>
      <c r="T1561" s="124"/>
      <c r="U1561" s="124"/>
      <c r="V1561" s="124"/>
      <c r="W1561" s="124"/>
      <c r="X1561" s="124"/>
    </row>
    <row r="1562" spans="1:24">
      <c r="A1562" s="124"/>
      <c r="B1562" s="124"/>
      <c r="C1562" s="124"/>
      <c r="D1562" s="124"/>
      <c r="E1562" s="124"/>
      <c r="F1562" s="125"/>
      <c r="G1562" s="125"/>
      <c r="H1562" s="125"/>
      <c r="I1562" s="125"/>
      <c r="J1562" s="125"/>
      <c r="K1562" s="125"/>
      <c r="L1562" s="125"/>
      <c r="M1562" s="125"/>
      <c r="N1562" s="125"/>
      <c r="O1562" s="125"/>
      <c r="P1562" s="125"/>
      <c r="Q1562" s="125"/>
      <c r="R1562" s="125"/>
      <c r="S1562" s="125"/>
      <c r="T1562" s="124"/>
      <c r="U1562" s="124"/>
      <c r="V1562" s="124"/>
      <c r="W1562" s="124"/>
      <c r="X1562" s="124"/>
    </row>
    <row r="1563" spans="1:24">
      <c r="A1563" s="124"/>
      <c r="B1563" s="124"/>
      <c r="C1563" s="124"/>
      <c r="D1563" s="124"/>
      <c r="E1563" s="124"/>
      <c r="F1563" s="125"/>
      <c r="G1563" s="125"/>
      <c r="H1563" s="125"/>
      <c r="I1563" s="125"/>
      <c r="J1563" s="125"/>
      <c r="K1563" s="125"/>
      <c r="L1563" s="125"/>
      <c r="M1563" s="125"/>
      <c r="N1563" s="125"/>
      <c r="O1563" s="125"/>
      <c r="P1563" s="125"/>
      <c r="Q1563" s="125"/>
      <c r="R1563" s="125"/>
      <c r="S1563" s="125"/>
      <c r="T1563" s="124"/>
      <c r="U1563" s="124"/>
      <c r="V1563" s="124"/>
      <c r="W1563" s="124"/>
      <c r="X1563" s="124"/>
    </row>
    <row r="1564" spans="1:24">
      <c r="A1564" s="124"/>
      <c r="B1564" s="124"/>
      <c r="C1564" s="124"/>
      <c r="D1564" s="124"/>
      <c r="E1564" s="124"/>
      <c r="F1564" s="125"/>
      <c r="G1564" s="125"/>
      <c r="H1564" s="125"/>
      <c r="I1564" s="125"/>
      <c r="J1564" s="125"/>
      <c r="K1564" s="125"/>
      <c r="L1564" s="125"/>
      <c r="M1564" s="125"/>
      <c r="N1564" s="125"/>
      <c r="O1564" s="125"/>
      <c r="P1564" s="125"/>
      <c r="Q1564" s="125"/>
      <c r="R1564" s="125"/>
      <c r="S1564" s="125"/>
      <c r="T1564" s="124"/>
      <c r="U1564" s="124"/>
      <c r="V1564" s="124"/>
      <c r="W1564" s="124"/>
      <c r="X1564" s="124"/>
    </row>
    <row r="1565" spans="1:24">
      <c r="A1565" s="124"/>
      <c r="B1565" s="124"/>
      <c r="C1565" s="124"/>
      <c r="D1565" s="124"/>
      <c r="E1565" s="124"/>
      <c r="F1565" s="125"/>
      <c r="G1565" s="125"/>
      <c r="H1565" s="125"/>
      <c r="I1565" s="125"/>
      <c r="J1565" s="125"/>
      <c r="K1565" s="125"/>
      <c r="L1565" s="125"/>
      <c r="M1565" s="125"/>
      <c r="N1565" s="125"/>
      <c r="O1565" s="125"/>
      <c r="P1565" s="125"/>
      <c r="Q1565" s="125"/>
      <c r="R1565" s="125"/>
      <c r="S1565" s="125"/>
      <c r="T1565" s="124"/>
      <c r="U1565" s="124"/>
      <c r="V1565" s="124"/>
      <c r="W1565" s="124"/>
      <c r="X1565" s="124"/>
    </row>
    <row r="1566" spans="1:24">
      <c r="A1566" s="124"/>
      <c r="B1566" s="124"/>
      <c r="C1566" s="124"/>
      <c r="D1566" s="124"/>
      <c r="E1566" s="124"/>
      <c r="F1566" s="125"/>
      <c r="G1566" s="125"/>
      <c r="H1566" s="125"/>
      <c r="I1566" s="125"/>
      <c r="J1566" s="125"/>
      <c r="K1566" s="125"/>
      <c r="L1566" s="125"/>
      <c r="M1566" s="125"/>
      <c r="N1566" s="125"/>
      <c r="O1566" s="125"/>
      <c r="P1566" s="125"/>
      <c r="Q1566" s="125"/>
      <c r="R1566" s="125"/>
      <c r="S1566" s="125"/>
      <c r="T1566" s="124"/>
      <c r="U1566" s="124"/>
      <c r="V1566" s="124"/>
      <c r="W1566" s="124"/>
      <c r="X1566" s="124"/>
    </row>
    <row r="1567" spans="1:24">
      <c r="A1567" s="124"/>
      <c r="B1567" s="124"/>
      <c r="C1567" s="124"/>
      <c r="D1567" s="124"/>
      <c r="E1567" s="124"/>
      <c r="F1567" s="125"/>
      <c r="G1567" s="125"/>
      <c r="H1567" s="125"/>
      <c r="I1567" s="125"/>
      <c r="J1567" s="125"/>
      <c r="K1567" s="125"/>
      <c r="L1567" s="125"/>
      <c r="M1567" s="125"/>
      <c r="N1567" s="125"/>
      <c r="O1567" s="125"/>
      <c r="P1567" s="125"/>
      <c r="Q1567" s="125"/>
      <c r="R1567" s="125"/>
      <c r="S1567" s="125"/>
      <c r="T1567" s="124"/>
      <c r="U1567" s="124"/>
      <c r="V1567" s="124"/>
      <c r="W1567" s="124"/>
      <c r="X1567" s="124"/>
    </row>
    <row r="1568" spans="1:24">
      <c r="A1568" s="124"/>
      <c r="B1568" s="124"/>
      <c r="C1568" s="124"/>
      <c r="D1568" s="124"/>
      <c r="E1568" s="124"/>
      <c r="F1568" s="125"/>
      <c r="G1568" s="125"/>
      <c r="H1568" s="125"/>
      <c r="I1568" s="125"/>
      <c r="J1568" s="125"/>
      <c r="K1568" s="125"/>
      <c r="L1568" s="125"/>
      <c r="M1568" s="125"/>
      <c r="N1568" s="125"/>
      <c r="O1568" s="125"/>
      <c r="P1568" s="125"/>
      <c r="Q1568" s="125"/>
      <c r="R1568" s="125"/>
      <c r="S1568" s="125"/>
      <c r="T1568" s="124"/>
      <c r="U1568" s="124"/>
      <c r="V1568" s="124"/>
      <c r="W1568" s="124"/>
      <c r="X1568" s="124"/>
    </row>
    <row r="1569" spans="1:24">
      <c r="A1569" s="124"/>
      <c r="B1569" s="124"/>
      <c r="C1569" s="124"/>
      <c r="D1569" s="124"/>
      <c r="E1569" s="124"/>
      <c r="F1569" s="125"/>
      <c r="G1569" s="125"/>
      <c r="H1569" s="125"/>
      <c r="I1569" s="125"/>
      <c r="J1569" s="125"/>
      <c r="K1569" s="125"/>
      <c r="L1569" s="125"/>
      <c r="M1569" s="125"/>
      <c r="N1569" s="125"/>
      <c r="O1569" s="125"/>
      <c r="P1569" s="125"/>
      <c r="Q1569" s="125"/>
      <c r="R1569" s="125"/>
      <c r="S1569" s="125"/>
      <c r="T1569" s="124"/>
      <c r="U1569" s="124"/>
      <c r="V1569" s="124"/>
      <c r="W1569" s="124"/>
      <c r="X1569" s="124"/>
    </row>
    <row r="1570" spans="1:24">
      <c r="A1570" s="124"/>
      <c r="B1570" s="124"/>
      <c r="C1570" s="124"/>
      <c r="D1570" s="124"/>
      <c r="E1570" s="124"/>
      <c r="F1570" s="125"/>
      <c r="G1570" s="125"/>
      <c r="H1570" s="125"/>
      <c r="I1570" s="125"/>
      <c r="J1570" s="125"/>
      <c r="K1570" s="125"/>
      <c r="L1570" s="125"/>
      <c r="M1570" s="125"/>
      <c r="N1570" s="125"/>
      <c r="O1570" s="125"/>
      <c r="P1570" s="125"/>
      <c r="Q1570" s="125"/>
      <c r="R1570" s="125"/>
      <c r="S1570" s="125"/>
      <c r="T1570" s="124"/>
      <c r="U1570" s="124"/>
      <c r="V1570" s="124"/>
      <c r="W1570" s="124"/>
      <c r="X1570" s="124"/>
    </row>
    <row r="1571" spans="1:24">
      <c r="A1571" s="124"/>
      <c r="B1571" s="124"/>
      <c r="C1571" s="124"/>
      <c r="D1571" s="124"/>
      <c r="E1571" s="124"/>
      <c r="F1571" s="125"/>
      <c r="G1571" s="125"/>
      <c r="H1571" s="125"/>
      <c r="I1571" s="125"/>
      <c r="J1571" s="125"/>
      <c r="K1571" s="125"/>
      <c r="L1571" s="125"/>
      <c r="M1571" s="125"/>
      <c r="N1571" s="125"/>
      <c r="O1571" s="125"/>
      <c r="P1571" s="125"/>
      <c r="Q1571" s="125"/>
      <c r="R1571" s="125"/>
      <c r="S1571" s="125"/>
      <c r="T1571" s="124"/>
      <c r="U1571" s="124"/>
      <c r="V1571" s="124"/>
      <c r="W1571" s="124"/>
      <c r="X1571" s="124"/>
    </row>
    <row r="1572" spans="1:24">
      <c r="A1572" s="124"/>
      <c r="B1572" s="124"/>
      <c r="C1572" s="124"/>
      <c r="D1572" s="124"/>
      <c r="E1572" s="124"/>
      <c r="F1572" s="125"/>
      <c r="G1572" s="125"/>
      <c r="H1572" s="125"/>
      <c r="I1572" s="125"/>
      <c r="J1572" s="125"/>
      <c r="K1572" s="125"/>
      <c r="L1572" s="125"/>
      <c r="M1572" s="125"/>
      <c r="N1572" s="125"/>
      <c r="O1572" s="125"/>
      <c r="P1572" s="125"/>
      <c r="Q1572" s="125"/>
      <c r="R1572" s="125"/>
      <c r="S1572" s="125"/>
      <c r="T1572" s="124"/>
      <c r="U1572" s="124"/>
      <c r="V1572" s="124"/>
      <c r="W1572" s="124"/>
      <c r="X1572" s="124"/>
    </row>
    <row r="1573" spans="1:24">
      <c r="A1573" s="124"/>
      <c r="B1573" s="124"/>
      <c r="C1573" s="124"/>
      <c r="D1573" s="124"/>
      <c r="E1573" s="124"/>
      <c r="F1573" s="125"/>
      <c r="G1573" s="125"/>
      <c r="H1573" s="125"/>
      <c r="I1573" s="125"/>
      <c r="J1573" s="125"/>
      <c r="K1573" s="125"/>
      <c r="L1573" s="125"/>
      <c r="M1573" s="125"/>
      <c r="N1573" s="125"/>
      <c r="O1573" s="125"/>
      <c r="P1573" s="125"/>
      <c r="Q1573" s="125"/>
      <c r="R1573" s="125"/>
      <c r="S1573" s="125"/>
      <c r="T1573" s="124"/>
      <c r="U1573" s="124"/>
      <c r="V1573" s="124"/>
      <c r="W1573" s="124"/>
      <c r="X1573" s="124"/>
    </row>
    <row r="1574" spans="1:24">
      <c r="A1574" s="124"/>
      <c r="B1574" s="124"/>
      <c r="C1574" s="124"/>
      <c r="D1574" s="124"/>
      <c r="E1574" s="124"/>
      <c r="F1574" s="125"/>
      <c r="G1574" s="125"/>
      <c r="H1574" s="125"/>
      <c r="I1574" s="125"/>
      <c r="J1574" s="125"/>
      <c r="K1574" s="125"/>
      <c r="L1574" s="125"/>
      <c r="M1574" s="125"/>
      <c r="N1574" s="125"/>
      <c r="O1574" s="125"/>
      <c r="P1574" s="125"/>
      <c r="Q1574" s="125"/>
      <c r="R1574" s="125"/>
      <c r="S1574" s="125"/>
      <c r="T1574" s="124"/>
      <c r="U1574" s="124"/>
      <c r="V1574" s="124"/>
      <c r="W1574" s="124"/>
      <c r="X1574" s="124"/>
    </row>
    <row r="1575" spans="1:24">
      <c r="A1575" s="124"/>
      <c r="B1575" s="124"/>
      <c r="C1575" s="124"/>
      <c r="D1575" s="124"/>
      <c r="E1575" s="124"/>
      <c r="F1575" s="125"/>
      <c r="G1575" s="125"/>
      <c r="H1575" s="125"/>
      <c r="I1575" s="125"/>
      <c r="J1575" s="125"/>
      <c r="K1575" s="125"/>
      <c r="L1575" s="125"/>
      <c r="M1575" s="125"/>
      <c r="N1575" s="125"/>
      <c r="O1575" s="125"/>
      <c r="P1575" s="125"/>
      <c r="Q1575" s="125"/>
      <c r="R1575" s="125"/>
      <c r="S1575" s="125"/>
      <c r="T1575" s="124"/>
      <c r="U1575" s="124"/>
      <c r="V1575" s="124"/>
      <c r="W1575" s="124"/>
      <c r="X1575" s="124"/>
    </row>
    <row r="1576" spans="1:24">
      <c r="A1576" s="124"/>
      <c r="B1576" s="124"/>
      <c r="C1576" s="124"/>
      <c r="D1576" s="124"/>
      <c r="E1576" s="124"/>
      <c r="F1576" s="125"/>
      <c r="G1576" s="125"/>
      <c r="H1576" s="125"/>
      <c r="I1576" s="125"/>
      <c r="J1576" s="125"/>
      <c r="K1576" s="125"/>
      <c r="L1576" s="125"/>
      <c r="M1576" s="125"/>
      <c r="N1576" s="125"/>
      <c r="O1576" s="125"/>
      <c r="P1576" s="125"/>
      <c r="Q1576" s="125"/>
      <c r="R1576" s="125"/>
      <c r="S1576" s="125"/>
      <c r="T1576" s="124"/>
      <c r="U1576" s="124"/>
      <c r="V1576" s="124"/>
      <c r="W1576" s="124"/>
      <c r="X1576" s="124"/>
    </row>
    <row r="1577" spans="1:24">
      <c r="A1577" s="124"/>
      <c r="B1577" s="124"/>
      <c r="C1577" s="124"/>
      <c r="D1577" s="124"/>
      <c r="E1577" s="124"/>
      <c r="F1577" s="125"/>
      <c r="G1577" s="125"/>
      <c r="H1577" s="125"/>
      <c r="I1577" s="125"/>
      <c r="J1577" s="125"/>
      <c r="K1577" s="125"/>
      <c r="L1577" s="125"/>
      <c r="M1577" s="125"/>
      <c r="N1577" s="125"/>
      <c r="O1577" s="125"/>
      <c r="P1577" s="125"/>
      <c r="Q1577" s="125"/>
      <c r="R1577" s="125"/>
      <c r="S1577" s="125"/>
      <c r="T1577" s="124"/>
      <c r="U1577" s="124"/>
      <c r="V1577" s="124"/>
      <c r="W1577" s="124"/>
      <c r="X1577" s="124"/>
    </row>
    <row r="1578" spans="1:24">
      <c r="A1578" s="124"/>
      <c r="B1578" s="124"/>
      <c r="C1578" s="124"/>
      <c r="D1578" s="124"/>
      <c r="E1578" s="124"/>
      <c r="F1578" s="125"/>
      <c r="G1578" s="125"/>
      <c r="H1578" s="125"/>
      <c r="I1578" s="125"/>
      <c r="J1578" s="125"/>
      <c r="K1578" s="125"/>
      <c r="L1578" s="125"/>
      <c r="M1578" s="125"/>
      <c r="N1578" s="125"/>
      <c r="O1578" s="125"/>
      <c r="P1578" s="125"/>
      <c r="Q1578" s="125"/>
      <c r="R1578" s="125"/>
      <c r="S1578" s="125"/>
      <c r="T1578" s="124"/>
      <c r="U1578" s="124"/>
      <c r="V1578" s="124"/>
      <c r="W1578" s="124"/>
      <c r="X1578" s="124"/>
    </row>
    <row r="1579" spans="1:24">
      <c r="A1579" s="124"/>
      <c r="B1579" s="124"/>
      <c r="C1579" s="124"/>
      <c r="D1579" s="124"/>
      <c r="E1579" s="124"/>
      <c r="F1579" s="125"/>
      <c r="G1579" s="125"/>
      <c r="H1579" s="125"/>
      <c r="I1579" s="125"/>
      <c r="J1579" s="125"/>
      <c r="K1579" s="125"/>
      <c r="L1579" s="125"/>
      <c r="M1579" s="125"/>
      <c r="N1579" s="125"/>
      <c r="O1579" s="125"/>
      <c r="P1579" s="125"/>
      <c r="Q1579" s="125"/>
      <c r="R1579" s="125"/>
      <c r="S1579" s="125"/>
      <c r="T1579" s="124"/>
      <c r="U1579" s="124"/>
      <c r="V1579" s="124"/>
      <c r="W1579" s="124"/>
      <c r="X1579" s="124"/>
    </row>
    <row r="1580" spans="1:24">
      <c r="A1580" s="124"/>
      <c r="B1580" s="124"/>
      <c r="C1580" s="124"/>
      <c r="D1580" s="124"/>
      <c r="E1580" s="124"/>
      <c r="F1580" s="125"/>
      <c r="G1580" s="125"/>
      <c r="H1580" s="125"/>
      <c r="I1580" s="125"/>
      <c r="J1580" s="125"/>
      <c r="K1580" s="125"/>
      <c r="L1580" s="125"/>
      <c r="M1580" s="125"/>
      <c r="N1580" s="125"/>
      <c r="O1580" s="125"/>
      <c r="P1580" s="125"/>
      <c r="Q1580" s="125"/>
      <c r="R1580" s="125"/>
      <c r="S1580" s="125"/>
      <c r="T1580" s="124"/>
      <c r="U1580" s="124"/>
      <c r="V1580" s="124"/>
      <c r="W1580" s="124"/>
      <c r="X1580" s="124"/>
    </row>
    <row r="1581" spans="1:24">
      <c r="A1581" s="124"/>
      <c r="B1581" s="124"/>
      <c r="C1581" s="124"/>
      <c r="D1581" s="124"/>
      <c r="E1581" s="124"/>
      <c r="F1581" s="125"/>
      <c r="G1581" s="125"/>
      <c r="H1581" s="125"/>
      <c r="I1581" s="125"/>
      <c r="J1581" s="125"/>
      <c r="K1581" s="125"/>
      <c r="L1581" s="125"/>
      <c r="M1581" s="125"/>
      <c r="N1581" s="125"/>
      <c r="O1581" s="125"/>
      <c r="P1581" s="125"/>
      <c r="Q1581" s="125"/>
      <c r="R1581" s="125"/>
      <c r="S1581" s="125"/>
      <c r="T1581" s="124"/>
      <c r="U1581" s="124"/>
      <c r="V1581" s="124"/>
      <c r="W1581" s="124"/>
      <c r="X1581" s="124"/>
    </row>
    <row r="1582" spans="1:24">
      <c r="A1582" s="124"/>
      <c r="B1582" s="124"/>
      <c r="C1582" s="124"/>
      <c r="D1582" s="124"/>
      <c r="E1582" s="124"/>
      <c r="F1582" s="125"/>
      <c r="G1582" s="125"/>
      <c r="H1582" s="125"/>
      <c r="I1582" s="125"/>
      <c r="J1582" s="125"/>
      <c r="K1582" s="125"/>
      <c r="L1582" s="125"/>
      <c r="M1582" s="125"/>
      <c r="N1582" s="125"/>
      <c r="O1582" s="125"/>
      <c r="P1582" s="125"/>
      <c r="Q1582" s="125"/>
      <c r="R1582" s="125"/>
      <c r="S1582" s="125"/>
      <c r="T1582" s="124"/>
      <c r="U1582" s="124"/>
      <c r="V1582" s="124"/>
      <c r="W1582" s="124"/>
      <c r="X1582" s="124"/>
    </row>
    <row r="1583" spans="1:24">
      <c r="A1583" s="124"/>
      <c r="B1583" s="124"/>
      <c r="C1583" s="124"/>
      <c r="D1583" s="124"/>
      <c r="E1583" s="124"/>
      <c r="F1583" s="125"/>
      <c r="G1583" s="125"/>
      <c r="H1583" s="125"/>
      <c r="I1583" s="125"/>
      <c r="J1583" s="125"/>
      <c r="K1583" s="125"/>
      <c r="L1583" s="125"/>
      <c r="M1583" s="125"/>
      <c r="N1583" s="125"/>
      <c r="O1583" s="125"/>
      <c r="P1583" s="125"/>
      <c r="Q1583" s="125"/>
      <c r="R1583" s="125"/>
      <c r="S1583" s="125"/>
      <c r="T1583" s="124"/>
      <c r="U1583" s="124"/>
      <c r="V1583" s="124"/>
      <c r="W1583" s="124"/>
      <c r="X1583" s="124"/>
    </row>
    <row r="1584" spans="1:24">
      <c r="A1584" s="124"/>
      <c r="B1584" s="124"/>
      <c r="C1584" s="124"/>
      <c r="D1584" s="124"/>
      <c r="E1584" s="124"/>
      <c r="F1584" s="125"/>
      <c r="G1584" s="125"/>
      <c r="H1584" s="125"/>
      <c r="I1584" s="125"/>
      <c r="J1584" s="125"/>
      <c r="K1584" s="125"/>
      <c r="L1584" s="125"/>
      <c r="M1584" s="125"/>
      <c r="N1584" s="125"/>
      <c r="O1584" s="125"/>
      <c r="P1584" s="125"/>
      <c r="Q1584" s="125"/>
      <c r="R1584" s="125"/>
      <c r="S1584" s="125"/>
      <c r="T1584" s="124"/>
      <c r="U1584" s="124"/>
      <c r="V1584" s="124"/>
      <c r="W1584" s="124"/>
      <c r="X1584" s="124"/>
    </row>
    <row r="1585" spans="1:24">
      <c r="A1585" s="124"/>
      <c r="B1585" s="124"/>
      <c r="C1585" s="124"/>
      <c r="D1585" s="124"/>
      <c r="E1585" s="124"/>
      <c r="F1585" s="125"/>
      <c r="G1585" s="125"/>
      <c r="H1585" s="125"/>
      <c r="I1585" s="125"/>
      <c r="J1585" s="125"/>
      <c r="K1585" s="125"/>
      <c r="L1585" s="125"/>
      <c r="M1585" s="125"/>
      <c r="N1585" s="125"/>
      <c r="O1585" s="125"/>
      <c r="P1585" s="125"/>
      <c r="Q1585" s="125"/>
      <c r="R1585" s="125"/>
      <c r="S1585" s="125"/>
      <c r="T1585" s="124"/>
      <c r="U1585" s="124"/>
      <c r="V1585" s="124"/>
      <c r="W1585" s="124"/>
      <c r="X1585" s="124"/>
    </row>
    <row r="1586" spans="1:24">
      <c r="A1586" s="124"/>
      <c r="B1586" s="124"/>
      <c r="C1586" s="124"/>
      <c r="D1586" s="124"/>
      <c r="E1586" s="124"/>
      <c r="F1586" s="125"/>
      <c r="G1586" s="125"/>
      <c r="H1586" s="125"/>
      <c r="I1586" s="125"/>
      <c r="J1586" s="125"/>
      <c r="K1586" s="125"/>
      <c r="L1586" s="125"/>
      <c r="M1586" s="125"/>
      <c r="N1586" s="125"/>
      <c r="O1586" s="125"/>
      <c r="P1586" s="125"/>
      <c r="Q1586" s="125"/>
      <c r="R1586" s="125"/>
      <c r="S1586" s="125"/>
      <c r="T1586" s="124"/>
      <c r="U1586" s="124"/>
      <c r="V1586" s="124"/>
      <c r="W1586" s="124"/>
      <c r="X1586" s="124"/>
    </row>
    <row r="1587" spans="1:24">
      <c r="A1587" s="124"/>
      <c r="B1587" s="124"/>
      <c r="C1587" s="124"/>
      <c r="D1587" s="124"/>
      <c r="E1587" s="124"/>
      <c r="F1587" s="125"/>
      <c r="G1587" s="125"/>
      <c r="H1587" s="125"/>
      <c r="I1587" s="125"/>
      <c r="J1587" s="125"/>
      <c r="K1587" s="125"/>
      <c r="L1587" s="125"/>
      <c r="M1587" s="125"/>
      <c r="N1587" s="125"/>
      <c r="O1587" s="125"/>
      <c r="P1587" s="125"/>
      <c r="Q1587" s="125"/>
      <c r="R1587" s="125"/>
      <c r="S1587" s="125"/>
      <c r="T1587" s="124"/>
      <c r="U1587" s="124"/>
      <c r="V1587" s="124"/>
      <c r="W1587" s="124"/>
      <c r="X1587" s="124"/>
    </row>
    <row r="1588" spans="1:24">
      <c r="A1588" s="124"/>
      <c r="B1588" s="124"/>
      <c r="C1588" s="124"/>
      <c r="D1588" s="124"/>
      <c r="E1588" s="124"/>
      <c r="F1588" s="125"/>
      <c r="G1588" s="125"/>
      <c r="H1588" s="125"/>
      <c r="I1588" s="125"/>
      <c r="J1588" s="125"/>
      <c r="K1588" s="125"/>
      <c r="L1588" s="125"/>
      <c r="M1588" s="125"/>
      <c r="N1588" s="125"/>
      <c r="O1588" s="125"/>
      <c r="P1588" s="125"/>
      <c r="Q1588" s="125"/>
      <c r="R1588" s="125"/>
      <c r="S1588" s="125"/>
      <c r="T1588" s="124"/>
      <c r="U1588" s="124"/>
      <c r="V1588" s="124"/>
      <c r="W1588" s="124"/>
      <c r="X1588" s="124"/>
    </row>
    <row r="1589" spans="1:24">
      <c r="A1589" s="124"/>
      <c r="B1589" s="124"/>
      <c r="C1589" s="124"/>
      <c r="D1589" s="124"/>
      <c r="E1589" s="124"/>
      <c r="F1589" s="125"/>
      <c r="G1589" s="125"/>
      <c r="H1589" s="125"/>
      <c r="I1589" s="125"/>
      <c r="J1589" s="125"/>
      <c r="K1589" s="125"/>
      <c r="L1589" s="125"/>
      <c r="M1589" s="125"/>
      <c r="N1589" s="125"/>
      <c r="O1589" s="125"/>
      <c r="P1589" s="125"/>
      <c r="Q1589" s="125"/>
      <c r="R1589" s="125"/>
      <c r="S1589" s="125"/>
      <c r="T1589" s="124"/>
      <c r="U1589" s="124"/>
      <c r="V1589" s="124"/>
      <c r="W1589" s="124"/>
      <c r="X1589" s="124"/>
    </row>
    <row r="1590" spans="1:24">
      <c r="A1590" s="124"/>
      <c r="B1590" s="124"/>
      <c r="C1590" s="124"/>
      <c r="D1590" s="124"/>
      <c r="E1590" s="124"/>
      <c r="F1590" s="125"/>
      <c r="G1590" s="125"/>
      <c r="H1590" s="125"/>
      <c r="I1590" s="125"/>
      <c r="J1590" s="125"/>
      <c r="K1590" s="125"/>
      <c r="L1590" s="125"/>
      <c r="M1590" s="125"/>
      <c r="N1590" s="125"/>
      <c r="O1590" s="125"/>
      <c r="P1590" s="125"/>
      <c r="Q1590" s="125"/>
      <c r="R1590" s="125"/>
      <c r="S1590" s="125"/>
      <c r="T1590" s="124"/>
      <c r="U1590" s="124"/>
      <c r="V1590" s="124"/>
      <c r="W1590" s="124"/>
      <c r="X1590" s="124"/>
    </row>
    <row r="1591" spans="1:24">
      <c r="A1591" s="124"/>
      <c r="B1591" s="124"/>
      <c r="C1591" s="124"/>
      <c r="D1591" s="124"/>
      <c r="E1591" s="124"/>
      <c r="F1591" s="125"/>
      <c r="G1591" s="125"/>
      <c r="H1591" s="125"/>
      <c r="I1591" s="125"/>
      <c r="J1591" s="125"/>
      <c r="K1591" s="125"/>
      <c r="L1591" s="125"/>
      <c r="M1591" s="125"/>
      <c r="N1591" s="125"/>
      <c r="O1591" s="125"/>
      <c r="P1591" s="125"/>
      <c r="Q1591" s="125"/>
      <c r="R1591" s="125"/>
      <c r="S1591" s="125"/>
      <c r="T1591" s="124"/>
      <c r="U1591" s="124"/>
      <c r="V1591" s="124"/>
      <c r="W1591" s="124"/>
      <c r="X1591" s="124"/>
    </row>
    <row r="1592" spans="1:24">
      <c r="A1592" s="124"/>
      <c r="B1592" s="124"/>
      <c r="C1592" s="124"/>
      <c r="D1592" s="124"/>
      <c r="E1592" s="124"/>
      <c r="F1592" s="125"/>
      <c r="G1592" s="125"/>
      <c r="H1592" s="125"/>
      <c r="I1592" s="125"/>
      <c r="J1592" s="125"/>
      <c r="K1592" s="125"/>
      <c r="L1592" s="125"/>
      <c r="M1592" s="125"/>
      <c r="N1592" s="125"/>
      <c r="O1592" s="125"/>
      <c r="P1592" s="125"/>
      <c r="Q1592" s="125"/>
      <c r="R1592" s="125"/>
      <c r="S1592" s="125"/>
      <c r="T1592" s="124"/>
      <c r="U1592" s="124"/>
      <c r="V1592" s="124"/>
      <c r="W1592" s="124"/>
      <c r="X1592" s="124"/>
    </row>
    <row r="1593" spans="1:24">
      <c r="A1593" s="124"/>
      <c r="B1593" s="124"/>
      <c r="C1593" s="124"/>
      <c r="D1593" s="124"/>
      <c r="E1593" s="124"/>
      <c r="F1593" s="125"/>
      <c r="G1593" s="125"/>
      <c r="H1593" s="125"/>
      <c r="I1593" s="125"/>
      <c r="J1593" s="125"/>
      <c r="K1593" s="125"/>
      <c r="L1593" s="125"/>
      <c r="M1593" s="125"/>
      <c r="N1593" s="125"/>
      <c r="O1593" s="125"/>
      <c r="P1593" s="125"/>
      <c r="Q1593" s="125"/>
      <c r="R1593" s="125"/>
      <c r="S1593" s="125"/>
      <c r="T1593" s="124"/>
      <c r="U1593" s="124"/>
      <c r="V1593" s="124"/>
      <c r="W1593" s="124"/>
      <c r="X1593" s="124"/>
    </row>
    <row r="1594" spans="1:24">
      <c r="A1594" s="124"/>
      <c r="B1594" s="124"/>
      <c r="C1594" s="124"/>
      <c r="D1594" s="124"/>
      <c r="E1594" s="124"/>
      <c r="F1594" s="125"/>
      <c r="G1594" s="125"/>
      <c r="H1594" s="125"/>
      <c r="I1594" s="125"/>
      <c r="J1594" s="125"/>
      <c r="K1594" s="125"/>
      <c r="L1594" s="125"/>
      <c r="M1594" s="125"/>
      <c r="N1594" s="125"/>
      <c r="O1594" s="125"/>
      <c r="P1594" s="125"/>
      <c r="Q1594" s="125"/>
      <c r="R1594" s="125"/>
      <c r="S1594" s="125"/>
      <c r="T1594" s="124"/>
      <c r="U1594" s="124"/>
      <c r="V1594" s="124"/>
      <c r="W1594" s="124"/>
      <c r="X1594" s="124"/>
    </row>
    <row r="1595" spans="1:24">
      <c r="A1595" s="124"/>
      <c r="B1595" s="124"/>
      <c r="C1595" s="124"/>
      <c r="D1595" s="124"/>
      <c r="E1595" s="124"/>
      <c r="F1595" s="125"/>
      <c r="G1595" s="125"/>
      <c r="H1595" s="125"/>
      <c r="I1595" s="125"/>
      <c r="J1595" s="125"/>
      <c r="K1595" s="125"/>
      <c r="L1595" s="125"/>
      <c r="M1595" s="125"/>
      <c r="N1595" s="125"/>
      <c r="O1595" s="125"/>
      <c r="P1595" s="125"/>
      <c r="Q1595" s="125"/>
      <c r="R1595" s="125"/>
      <c r="S1595" s="125"/>
      <c r="T1595" s="124"/>
      <c r="U1595" s="124"/>
      <c r="V1595" s="124"/>
      <c r="W1595" s="124"/>
      <c r="X1595" s="124"/>
    </row>
    <row r="1596" spans="1:24">
      <c r="A1596" s="124"/>
      <c r="B1596" s="124"/>
      <c r="C1596" s="124"/>
      <c r="D1596" s="124"/>
      <c r="E1596" s="124"/>
      <c r="F1596" s="125"/>
      <c r="G1596" s="125"/>
      <c r="H1596" s="125"/>
      <c r="I1596" s="125"/>
      <c r="J1596" s="125"/>
      <c r="K1596" s="125"/>
      <c r="L1596" s="125"/>
      <c r="M1596" s="125"/>
      <c r="N1596" s="125"/>
      <c r="O1596" s="125"/>
      <c r="P1596" s="125"/>
      <c r="Q1596" s="125"/>
      <c r="R1596" s="125"/>
      <c r="S1596" s="125"/>
      <c r="T1596" s="124"/>
      <c r="U1596" s="124"/>
      <c r="V1596" s="124"/>
      <c r="W1596" s="124"/>
      <c r="X1596" s="124"/>
    </row>
    <row r="1597" spans="1:24">
      <c r="A1597" s="124"/>
      <c r="B1597" s="124"/>
      <c r="C1597" s="124"/>
      <c r="D1597" s="124"/>
      <c r="E1597" s="124"/>
      <c r="F1597" s="125"/>
      <c r="G1597" s="125"/>
      <c r="H1597" s="125"/>
      <c r="I1597" s="125"/>
      <c r="J1597" s="125"/>
      <c r="K1597" s="125"/>
      <c r="L1597" s="125"/>
      <c r="M1597" s="125"/>
      <c r="N1597" s="125"/>
      <c r="O1597" s="125"/>
      <c r="P1597" s="125"/>
      <c r="Q1597" s="125"/>
      <c r="R1597" s="125"/>
      <c r="S1597" s="125"/>
      <c r="T1597" s="124"/>
      <c r="U1597" s="124"/>
      <c r="V1597" s="124"/>
      <c r="W1597" s="124"/>
      <c r="X1597" s="124"/>
    </row>
    <row r="1598" spans="1:24">
      <c r="A1598" s="124"/>
      <c r="B1598" s="124"/>
      <c r="C1598" s="124"/>
      <c r="D1598" s="124"/>
      <c r="E1598" s="124"/>
      <c r="F1598" s="125"/>
      <c r="G1598" s="125"/>
      <c r="H1598" s="125"/>
      <c r="I1598" s="125"/>
      <c r="J1598" s="125"/>
      <c r="K1598" s="125"/>
      <c r="L1598" s="125"/>
      <c r="M1598" s="125"/>
      <c r="N1598" s="125"/>
      <c r="O1598" s="125"/>
      <c r="P1598" s="125"/>
      <c r="Q1598" s="125"/>
      <c r="R1598" s="125"/>
      <c r="S1598" s="125"/>
      <c r="T1598" s="124"/>
      <c r="U1598" s="124"/>
      <c r="V1598" s="124"/>
      <c r="W1598" s="124"/>
      <c r="X1598" s="124"/>
    </row>
    <row r="1599" spans="1:24">
      <c r="A1599" s="124"/>
      <c r="B1599" s="124"/>
      <c r="C1599" s="124"/>
      <c r="D1599" s="124"/>
      <c r="E1599" s="124"/>
      <c r="F1599" s="125"/>
      <c r="G1599" s="125"/>
      <c r="H1599" s="125"/>
      <c r="I1599" s="125"/>
      <c r="J1599" s="125"/>
      <c r="K1599" s="125"/>
      <c r="L1599" s="125"/>
      <c r="M1599" s="125"/>
      <c r="N1599" s="125"/>
      <c r="O1599" s="125"/>
      <c r="P1599" s="125"/>
      <c r="Q1599" s="125"/>
      <c r="R1599" s="125"/>
      <c r="S1599" s="125"/>
      <c r="T1599" s="124"/>
      <c r="U1599" s="124"/>
      <c r="V1599" s="124"/>
      <c r="W1599" s="124"/>
      <c r="X1599" s="124"/>
    </row>
    <row r="1600" spans="1:24">
      <c r="A1600" s="124"/>
      <c r="B1600" s="124"/>
      <c r="C1600" s="124"/>
      <c r="D1600" s="124"/>
      <c r="E1600" s="124"/>
      <c r="F1600" s="125"/>
      <c r="G1600" s="125"/>
      <c r="H1600" s="125"/>
      <c r="I1600" s="125"/>
      <c r="J1600" s="125"/>
      <c r="K1600" s="125"/>
      <c r="L1600" s="125"/>
      <c r="M1600" s="125"/>
      <c r="N1600" s="125"/>
      <c r="O1600" s="125"/>
      <c r="P1600" s="125"/>
      <c r="Q1600" s="125"/>
      <c r="R1600" s="125"/>
      <c r="S1600" s="125"/>
      <c r="T1600" s="124"/>
      <c r="U1600" s="124"/>
      <c r="V1600" s="124"/>
      <c r="W1600" s="124"/>
      <c r="X1600" s="124"/>
    </row>
    <row r="1601" spans="1:24">
      <c r="A1601" s="124"/>
      <c r="B1601" s="124"/>
      <c r="C1601" s="124"/>
      <c r="D1601" s="124"/>
      <c r="E1601" s="124"/>
      <c r="F1601" s="125"/>
      <c r="G1601" s="125"/>
      <c r="H1601" s="125"/>
      <c r="I1601" s="125"/>
      <c r="J1601" s="125"/>
      <c r="K1601" s="125"/>
      <c r="L1601" s="125"/>
      <c r="M1601" s="125"/>
      <c r="N1601" s="125"/>
      <c r="O1601" s="125"/>
      <c r="P1601" s="125"/>
      <c r="Q1601" s="125"/>
      <c r="R1601" s="125"/>
      <c r="S1601" s="125"/>
      <c r="T1601" s="124"/>
      <c r="U1601" s="124"/>
      <c r="V1601" s="124"/>
      <c r="W1601" s="124"/>
      <c r="X1601" s="124"/>
    </row>
    <row r="1602" spans="1:24">
      <c r="A1602" s="124"/>
      <c r="B1602" s="124"/>
      <c r="C1602" s="124"/>
      <c r="D1602" s="124"/>
      <c r="E1602" s="124"/>
      <c r="F1602" s="125"/>
      <c r="G1602" s="125"/>
      <c r="H1602" s="125"/>
      <c r="I1602" s="125"/>
      <c r="J1602" s="125"/>
      <c r="K1602" s="125"/>
      <c r="L1602" s="125"/>
      <c r="M1602" s="125"/>
      <c r="N1602" s="125"/>
      <c r="O1602" s="125"/>
      <c r="P1602" s="125"/>
      <c r="Q1602" s="125"/>
      <c r="R1602" s="125"/>
      <c r="S1602" s="125"/>
      <c r="T1602" s="124"/>
      <c r="U1602" s="124"/>
      <c r="V1602" s="124"/>
      <c r="W1602" s="124"/>
      <c r="X1602" s="124"/>
    </row>
    <row r="1603" spans="1:24">
      <c r="A1603" s="124"/>
      <c r="B1603" s="124"/>
      <c r="C1603" s="124"/>
      <c r="D1603" s="124"/>
      <c r="E1603" s="124"/>
      <c r="F1603" s="125"/>
      <c r="G1603" s="125"/>
      <c r="H1603" s="125"/>
      <c r="I1603" s="125"/>
      <c r="J1603" s="125"/>
      <c r="K1603" s="125"/>
      <c r="L1603" s="125"/>
      <c r="M1603" s="125"/>
      <c r="N1603" s="125"/>
      <c r="O1603" s="125"/>
      <c r="P1603" s="125"/>
      <c r="Q1603" s="125"/>
      <c r="R1603" s="125"/>
      <c r="S1603" s="125"/>
      <c r="T1603" s="124"/>
      <c r="U1603" s="124"/>
      <c r="V1603" s="124"/>
      <c r="W1603" s="124"/>
      <c r="X1603" s="124"/>
    </row>
    <row r="1604" spans="1:24">
      <c r="A1604" s="124"/>
      <c r="B1604" s="124"/>
      <c r="C1604" s="124"/>
      <c r="D1604" s="124"/>
      <c r="E1604" s="124"/>
      <c r="F1604" s="125"/>
      <c r="G1604" s="125"/>
      <c r="H1604" s="125"/>
      <c r="I1604" s="125"/>
      <c r="J1604" s="125"/>
      <c r="K1604" s="125"/>
      <c r="L1604" s="125"/>
      <c r="M1604" s="125"/>
      <c r="N1604" s="125"/>
      <c r="O1604" s="125"/>
      <c r="P1604" s="125"/>
      <c r="Q1604" s="125"/>
      <c r="R1604" s="125"/>
      <c r="S1604" s="125"/>
      <c r="T1604" s="124"/>
      <c r="U1604" s="124"/>
      <c r="V1604" s="124"/>
      <c r="W1604" s="124"/>
      <c r="X1604" s="124"/>
    </row>
    <row r="1605" spans="1:24">
      <c r="A1605" s="124"/>
      <c r="B1605" s="124"/>
      <c r="C1605" s="124"/>
      <c r="D1605" s="124"/>
      <c r="E1605" s="124"/>
      <c r="F1605" s="125"/>
      <c r="G1605" s="125"/>
      <c r="H1605" s="125"/>
      <c r="I1605" s="125"/>
      <c r="J1605" s="125"/>
      <c r="K1605" s="125"/>
      <c r="L1605" s="125"/>
      <c r="M1605" s="125"/>
      <c r="N1605" s="125"/>
      <c r="O1605" s="125"/>
      <c r="P1605" s="125"/>
      <c r="Q1605" s="125"/>
      <c r="R1605" s="125"/>
      <c r="S1605" s="125"/>
      <c r="T1605" s="124"/>
      <c r="U1605" s="124"/>
      <c r="V1605" s="124"/>
      <c r="W1605" s="124"/>
      <c r="X1605" s="124"/>
    </row>
    <row r="1606" spans="1:24">
      <c r="A1606" s="124"/>
      <c r="B1606" s="124"/>
      <c r="C1606" s="124"/>
      <c r="D1606" s="124"/>
      <c r="E1606" s="124"/>
      <c r="F1606" s="125"/>
      <c r="G1606" s="125"/>
      <c r="H1606" s="125"/>
      <c r="I1606" s="125"/>
      <c r="J1606" s="125"/>
      <c r="K1606" s="125"/>
      <c r="L1606" s="125"/>
      <c r="M1606" s="125"/>
      <c r="N1606" s="125"/>
      <c r="O1606" s="125"/>
      <c r="P1606" s="125"/>
      <c r="Q1606" s="125"/>
      <c r="R1606" s="125"/>
      <c r="S1606" s="125"/>
      <c r="T1606" s="124"/>
      <c r="U1606" s="124"/>
      <c r="V1606" s="124"/>
      <c r="W1606" s="124"/>
      <c r="X1606" s="124"/>
    </row>
    <row r="1607" spans="1:24">
      <c r="A1607" s="124"/>
      <c r="B1607" s="124"/>
      <c r="C1607" s="124"/>
      <c r="D1607" s="124"/>
      <c r="E1607" s="124"/>
      <c r="F1607" s="125"/>
      <c r="G1607" s="125"/>
      <c r="H1607" s="125"/>
      <c r="I1607" s="125"/>
      <c r="J1607" s="125"/>
      <c r="K1607" s="125"/>
      <c r="L1607" s="125"/>
      <c r="M1607" s="125"/>
      <c r="N1607" s="125"/>
      <c r="O1607" s="125"/>
      <c r="P1607" s="125"/>
      <c r="Q1607" s="125"/>
      <c r="R1607" s="125"/>
      <c r="S1607" s="125"/>
      <c r="T1607" s="124"/>
      <c r="U1607" s="124"/>
      <c r="V1607" s="124"/>
      <c r="W1607" s="124"/>
      <c r="X1607" s="124"/>
    </row>
    <row r="1608" spans="1:24">
      <c r="A1608" s="124"/>
      <c r="B1608" s="124"/>
      <c r="C1608" s="124"/>
      <c r="D1608" s="124"/>
      <c r="E1608" s="124"/>
      <c r="F1608" s="125"/>
      <c r="G1608" s="125"/>
      <c r="H1608" s="125"/>
      <c r="I1608" s="125"/>
      <c r="J1608" s="125"/>
      <c r="K1608" s="125"/>
      <c r="L1608" s="125"/>
      <c r="M1608" s="125"/>
      <c r="N1608" s="125"/>
      <c r="O1608" s="125"/>
      <c r="P1608" s="125"/>
      <c r="Q1608" s="125"/>
      <c r="R1608" s="125"/>
      <c r="S1608" s="125"/>
      <c r="T1608" s="124"/>
      <c r="U1608" s="124"/>
      <c r="V1608" s="124"/>
      <c r="W1608" s="124"/>
      <c r="X1608" s="124"/>
    </row>
    <row r="1609" spans="1:24">
      <c r="A1609" s="124"/>
      <c r="B1609" s="124"/>
      <c r="C1609" s="124"/>
      <c r="D1609" s="124"/>
      <c r="E1609" s="124"/>
      <c r="F1609" s="125"/>
      <c r="G1609" s="125"/>
      <c r="H1609" s="125"/>
      <c r="I1609" s="125"/>
      <c r="J1609" s="125"/>
      <c r="K1609" s="125"/>
      <c r="L1609" s="125"/>
      <c r="M1609" s="125"/>
      <c r="N1609" s="125"/>
      <c r="O1609" s="125"/>
      <c r="P1609" s="125"/>
      <c r="Q1609" s="125"/>
      <c r="R1609" s="125"/>
      <c r="S1609" s="125"/>
      <c r="T1609" s="124"/>
      <c r="U1609" s="124"/>
      <c r="V1609" s="124"/>
      <c r="W1609" s="124"/>
      <c r="X1609" s="124"/>
    </row>
    <row r="1610" spans="1:24">
      <c r="A1610" s="124"/>
      <c r="B1610" s="124"/>
      <c r="C1610" s="124"/>
      <c r="D1610" s="124"/>
      <c r="E1610" s="124"/>
      <c r="F1610" s="125"/>
      <c r="G1610" s="125"/>
      <c r="H1610" s="125"/>
      <c r="I1610" s="125"/>
      <c r="J1610" s="125"/>
      <c r="K1610" s="125"/>
      <c r="L1610" s="125"/>
      <c r="M1610" s="125"/>
      <c r="N1610" s="125"/>
      <c r="O1610" s="125"/>
      <c r="P1610" s="125"/>
      <c r="Q1610" s="125"/>
      <c r="R1610" s="125"/>
      <c r="S1610" s="125"/>
      <c r="T1610" s="124"/>
      <c r="U1610" s="124"/>
      <c r="V1610" s="124"/>
      <c r="W1610" s="124"/>
      <c r="X1610" s="124"/>
    </row>
    <row r="1611" spans="1:24">
      <c r="A1611" s="124"/>
      <c r="B1611" s="124"/>
      <c r="C1611" s="124"/>
      <c r="D1611" s="124"/>
      <c r="E1611" s="124"/>
      <c r="F1611" s="125"/>
      <c r="G1611" s="125"/>
      <c r="H1611" s="125"/>
      <c r="I1611" s="125"/>
      <c r="J1611" s="125"/>
      <c r="K1611" s="125"/>
      <c r="L1611" s="125"/>
      <c r="M1611" s="125"/>
      <c r="N1611" s="125"/>
      <c r="O1611" s="125"/>
      <c r="P1611" s="125"/>
      <c r="Q1611" s="125"/>
      <c r="R1611" s="125"/>
      <c r="S1611" s="125"/>
      <c r="T1611" s="124"/>
      <c r="U1611" s="124"/>
      <c r="V1611" s="124"/>
      <c r="W1611" s="124"/>
      <c r="X1611" s="124"/>
    </row>
    <row r="1612" spans="1:24">
      <c r="A1612" s="124"/>
      <c r="B1612" s="124"/>
      <c r="C1612" s="124"/>
      <c r="D1612" s="124"/>
      <c r="E1612" s="124"/>
      <c r="F1612" s="125"/>
      <c r="G1612" s="125"/>
      <c r="H1612" s="125"/>
      <c r="I1612" s="125"/>
      <c r="J1612" s="125"/>
      <c r="K1612" s="125"/>
      <c r="L1612" s="125"/>
      <c r="M1612" s="125"/>
      <c r="N1612" s="125"/>
      <c r="O1612" s="125"/>
      <c r="P1612" s="125"/>
      <c r="Q1612" s="125"/>
      <c r="R1612" s="125"/>
      <c r="S1612" s="125"/>
      <c r="T1612" s="124"/>
      <c r="U1612" s="124"/>
      <c r="V1612" s="124"/>
      <c r="W1612" s="124"/>
      <c r="X1612" s="124"/>
    </row>
    <row r="1613" spans="1:24">
      <c r="A1613" s="124"/>
      <c r="B1613" s="124"/>
      <c r="C1613" s="124"/>
      <c r="D1613" s="124"/>
      <c r="E1613" s="124"/>
      <c r="F1613" s="125"/>
      <c r="G1613" s="125"/>
      <c r="H1613" s="125"/>
      <c r="I1613" s="125"/>
      <c r="J1613" s="125"/>
      <c r="K1613" s="125"/>
      <c r="L1613" s="125"/>
      <c r="M1613" s="125"/>
      <c r="N1613" s="125"/>
      <c r="O1613" s="125"/>
      <c r="P1613" s="125"/>
      <c r="Q1613" s="125"/>
      <c r="R1613" s="125"/>
      <c r="S1613" s="125"/>
      <c r="T1613" s="124"/>
      <c r="U1613" s="124"/>
      <c r="V1613" s="124"/>
      <c r="W1613" s="124"/>
      <c r="X1613" s="124"/>
    </row>
    <row r="1614" spans="1:24">
      <c r="A1614" s="124"/>
      <c r="B1614" s="124"/>
      <c r="C1614" s="124"/>
      <c r="D1614" s="124"/>
      <c r="E1614" s="124"/>
      <c r="F1614" s="125"/>
      <c r="G1614" s="125"/>
      <c r="H1614" s="125"/>
      <c r="I1614" s="125"/>
      <c r="J1614" s="125"/>
      <c r="K1614" s="125"/>
      <c r="L1614" s="125"/>
      <c r="M1614" s="125"/>
      <c r="N1614" s="125"/>
      <c r="O1614" s="125"/>
      <c r="P1614" s="125"/>
      <c r="Q1614" s="125"/>
      <c r="R1614" s="125"/>
      <c r="S1614" s="125"/>
      <c r="T1614" s="124"/>
      <c r="U1614" s="124"/>
      <c r="V1614" s="124"/>
      <c r="W1614" s="124"/>
      <c r="X1614" s="124"/>
    </row>
    <row r="1615" spans="1:24">
      <c r="A1615" s="124"/>
      <c r="B1615" s="124"/>
      <c r="C1615" s="124"/>
      <c r="D1615" s="124"/>
      <c r="E1615" s="124"/>
      <c r="F1615" s="125"/>
      <c r="G1615" s="125"/>
      <c r="H1615" s="125"/>
      <c r="I1615" s="125"/>
      <c r="J1615" s="125"/>
      <c r="K1615" s="125"/>
      <c r="L1615" s="125"/>
      <c r="M1615" s="125"/>
      <c r="N1615" s="125"/>
      <c r="O1615" s="125"/>
      <c r="P1615" s="125"/>
      <c r="Q1615" s="125"/>
      <c r="R1615" s="125"/>
      <c r="S1615" s="125"/>
      <c r="T1615" s="124"/>
      <c r="U1615" s="124"/>
      <c r="V1615" s="124"/>
      <c r="W1615" s="124"/>
      <c r="X1615" s="124"/>
    </row>
    <row r="1616" spans="1:24">
      <c r="A1616" s="124"/>
      <c r="B1616" s="124"/>
      <c r="C1616" s="124"/>
      <c r="D1616" s="124"/>
      <c r="E1616" s="124"/>
      <c r="F1616" s="125"/>
      <c r="G1616" s="125"/>
      <c r="H1616" s="125"/>
      <c r="I1616" s="125"/>
      <c r="J1616" s="125"/>
      <c r="K1616" s="125"/>
      <c r="L1616" s="125"/>
      <c r="M1616" s="125"/>
      <c r="N1616" s="125"/>
      <c r="O1616" s="125"/>
      <c r="P1616" s="125"/>
      <c r="Q1616" s="125"/>
      <c r="R1616" s="125"/>
      <c r="S1616" s="125"/>
      <c r="T1616" s="124"/>
      <c r="U1616" s="124"/>
      <c r="V1616" s="124"/>
      <c r="W1616" s="124"/>
      <c r="X1616" s="124"/>
    </row>
    <row r="1617" spans="1:24">
      <c r="A1617" s="124"/>
      <c r="B1617" s="124"/>
      <c r="C1617" s="124"/>
      <c r="D1617" s="124"/>
      <c r="E1617" s="124"/>
      <c r="F1617" s="125"/>
      <c r="G1617" s="125"/>
      <c r="H1617" s="125"/>
      <c r="I1617" s="125"/>
      <c r="J1617" s="125"/>
      <c r="K1617" s="125"/>
      <c r="L1617" s="125"/>
      <c r="M1617" s="125"/>
      <c r="N1617" s="125"/>
      <c r="O1617" s="125"/>
      <c r="P1617" s="125"/>
      <c r="Q1617" s="125"/>
      <c r="R1617" s="125"/>
      <c r="S1617" s="125"/>
      <c r="T1617" s="124"/>
      <c r="U1617" s="124"/>
      <c r="V1617" s="124"/>
      <c r="W1617" s="124"/>
      <c r="X1617" s="124"/>
    </row>
    <row r="1618" spans="1:24">
      <c r="A1618" s="124"/>
      <c r="B1618" s="124"/>
      <c r="C1618" s="124"/>
      <c r="D1618" s="124"/>
      <c r="E1618" s="124"/>
      <c r="F1618" s="125"/>
      <c r="G1618" s="125"/>
      <c r="H1618" s="125"/>
      <c r="I1618" s="125"/>
      <c r="J1618" s="125"/>
      <c r="K1618" s="125"/>
      <c r="L1618" s="125"/>
      <c r="M1618" s="125"/>
      <c r="N1618" s="125"/>
      <c r="O1618" s="125"/>
      <c r="P1618" s="125"/>
      <c r="Q1618" s="125"/>
      <c r="R1618" s="125"/>
      <c r="S1618" s="125"/>
      <c r="T1618" s="124"/>
      <c r="U1618" s="124"/>
      <c r="V1618" s="124"/>
      <c r="W1618" s="124"/>
      <c r="X1618" s="124"/>
    </row>
    <row r="1619" spans="1:24">
      <c r="A1619" s="124"/>
      <c r="B1619" s="124"/>
      <c r="C1619" s="124"/>
      <c r="D1619" s="124"/>
      <c r="E1619" s="124"/>
      <c r="F1619" s="125"/>
      <c r="G1619" s="125"/>
      <c r="H1619" s="125"/>
      <c r="I1619" s="125"/>
      <c r="J1619" s="125"/>
      <c r="K1619" s="125"/>
      <c r="L1619" s="125"/>
      <c r="M1619" s="125"/>
      <c r="N1619" s="125"/>
      <c r="O1619" s="125"/>
      <c r="P1619" s="125"/>
      <c r="Q1619" s="125"/>
      <c r="R1619" s="125"/>
      <c r="S1619" s="125"/>
      <c r="T1619" s="124"/>
      <c r="U1619" s="124"/>
      <c r="V1619" s="124"/>
      <c r="W1619" s="124"/>
      <c r="X1619" s="124"/>
    </row>
    <row r="1620" spans="1:24">
      <c r="A1620" s="124"/>
      <c r="B1620" s="124"/>
      <c r="C1620" s="124"/>
      <c r="D1620" s="124"/>
      <c r="E1620" s="124"/>
      <c r="F1620" s="125"/>
      <c r="G1620" s="125"/>
      <c r="H1620" s="125"/>
      <c r="I1620" s="125"/>
      <c r="J1620" s="125"/>
      <c r="K1620" s="125"/>
      <c r="L1620" s="125"/>
      <c r="M1620" s="125"/>
      <c r="N1620" s="125"/>
      <c r="O1620" s="125"/>
      <c r="P1620" s="125"/>
      <c r="Q1620" s="125"/>
      <c r="R1620" s="125"/>
      <c r="S1620" s="125"/>
      <c r="T1620" s="124"/>
      <c r="U1620" s="124"/>
      <c r="V1620" s="124"/>
      <c r="W1620" s="124"/>
      <c r="X1620" s="124"/>
    </row>
    <row r="1621" spans="1:24">
      <c r="A1621" s="124"/>
      <c r="B1621" s="124"/>
      <c r="C1621" s="124"/>
      <c r="D1621" s="124"/>
      <c r="E1621" s="124"/>
      <c r="F1621" s="125"/>
      <c r="G1621" s="125"/>
      <c r="H1621" s="125"/>
      <c r="I1621" s="125"/>
      <c r="J1621" s="125"/>
      <c r="K1621" s="125"/>
      <c r="L1621" s="125"/>
      <c r="M1621" s="125"/>
      <c r="N1621" s="125"/>
      <c r="O1621" s="125"/>
      <c r="P1621" s="125"/>
      <c r="Q1621" s="125"/>
      <c r="R1621" s="125"/>
      <c r="S1621" s="125"/>
      <c r="T1621" s="124"/>
      <c r="U1621" s="124"/>
      <c r="V1621" s="124"/>
      <c r="W1621" s="124"/>
      <c r="X1621" s="124"/>
    </row>
    <row r="1622" spans="1:24">
      <c r="A1622" s="124"/>
      <c r="B1622" s="124"/>
      <c r="C1622" s="124"/>
      <c r="D1622" s="124"/>
      <c r="E1622" s="124"/>
      <c r="F1622" s="125"/>
      <c r="G1622" s="125"/>
      <c r="H1622" s="125"/>
      <c r="I1622" s="125"/>
      <c r="J1622" s="125"/>
      <c r="K1622" s="125"/>
      <c r="L1622" s="125"/>
      <c r="M1622" s="125"/>
      <c r="N1622" s="125"/>
      <c r="O1622" s="125"/>
      <c r="P1622" s="125"/>
      <c r="Q1622" s="125"/>
      <c r="R1622" s="125"/>
      <c r="S1622" s="125"/>
      <c r="T1622" s="124"/>
      <c r="U1622" s="124"/>
      <c r="V1622" s="124"/>
      <c r="W1622" s="124"/>
      <c r="X1622" s="124"/>
    </row>
    <row r="1623" spans="1:24">
      <c r="A1623" s="124"/>
      <c r="B1623" s="124"/>
      <c r="C1623" s="124"/>
      <c r="D1623" s="124"/>
      <c r="E1623" s="124"/>
      <c r="F1623" s="125"/>
      <c r="G1623" s="125"/>
      <c r="H1623" s="125"/>
      <c r="I1623" s="125"/>
      <c r="J1623" s="125"/>
      <c r="K1623" s="125"/>
      <c r="L1623" s="125"/>
      <c r="M1623" s="125"/>
      <c r="N1623" s="125"/>
      <c r="O1623" s="125"/>
      <c r="P1623" s="125"/>
      <c r="Q1623" s="125"/>
      <c r="R1623" s="125"/>
      <c r="S1623" s="125"/>
      <c r="T1623" s="124"/>
      <c r="U1623" s="124"/>
      <c r="V1623" s="124"/>
      <c r="W1623" s="124"/>
      <c r="X1623" s="124"/>
    </row>
    <row r="1624" spans="1:24">
      <c r="A1624" s="124"/>
      <c r="B1624" s="124"/>
      <c r="C1624" s="124"/>
      <c r="D1624" s="124"/>
      <c r="E1624" s="124"/>
      <c r="F1624" s="125"/>
      <c r="G1624" s="125"/>
      <c r="H1624" s="125"/>
      <c r="I1624" s="125"/>
      <c r="J1624" s="125"/>
      <c r="K1624" s="125"/>
      <c r="L1624" s="125"/>
      <c r="M1624" s="125"/>
      <c r="N1624" s="125"/>
      <c r="O1624" s="125"/>
      <c r="P1624" s="125"/>
      <c r="Q1624" s="125"/>
      <c r="R1624" s="125"/>
      <c r="S1624" s="125"/>
      <c r="T1624" s="124"/>
      <c r="U1624" s="124"/>
      <c r="V1624" s="124"/>
      <c r="W1624" s="124"/>
      <c r="X1624" s="124"/>
    </row>
    <row r="1625" spans="1:24">
      <c r="A1625" s="124"/>
      <c r="B1625" s="124"/>
      <c r="C1625" s="124"/>
      <c r="D1625" s="124"/>
      <c r="E1625" s="124"/>
      <c r="F1625" s="125"/>
      <c r="G1625" s="125"/>
      <c r="H1625" s="125"/>
      <c r="I1625" s="125"/>
      <c r="J1625" s="125"/>
      <c r="K1625" s="125"/>
      <c r="L1625" s="125"/>
      <c r="M1625" s="125"/>
      <c r="N1625" s="125"/>
      <c r="O1625" s="125"/>
      <c r="P1625" s="125"/>
      <c r="Q1625" s="125"/>
      <c r="R1625" s="125"/>
      <c r="S1625" s="125"/>
      <c r="T1625" s="124"/>
      <c r="U1625" s="124"/>
      <c r="V1625" s="124"/>
      <c r="W1625" s="124"/>
      <c r="X1625" s="124"/>
    </row>
    <row r="1626" spans="1:24">
      <c r="A1626" s="124"/>
      <c r="B1626" s="124"/>
      <c r="C1626" s="124"/>
      <c r="D1626" s="124"/>
      <c r="E1626" s="124"/>
      <c r="F1626" s="125"/>
      <c r="G1626" s="125"/>
      <c r="H1626" s="125"/>
      <c r="I1626" s="125"/>
      <c r="J1626" s="125"/>
      <c r="K1626" s="125"/>
      <c r="L1626" s="125"/>
      <c r="M1626" s="125"/>
      <c r="N1626" s="125"/>
      <c r="O1626" s="125"/>
      <c r="P1626" s="125"/>
      <c r="Q1626" s="125"/>
      <c r="R1626" s="125"/>
      <c r="S1626" s="125"/>
      <c r="T1626" s="124"/>
      <c r="U1626" s="124"/>
      <c r="V1626" s="124"/>
      <c r="W1626" s="124"/>
      <c r="X1626" s="124"/>
    </row>
    <row r="1627" spans="1:24">
      <c r="A1627" s="124"/>
      <c r="B1627" s="124"/>
      <c r="C1627" s="124"/>
      <c r="D1627" s="124"/>
      <c r="E1627" s="124"/>
      <c r="F1627" s="125"/>
      <c r="G1627" s="125"/>
      <c r="H1627" s="125"/>
      <c r="I1627" s="125"/>
      <c r="J1627" s="125"/>
      <c r="K1627" s="125"/>
      <c r="L1627" s="125"/>
      <c r="M1627" s="125"/>
      <c r="N1627" s="125"/>
      <c r="O1627" s="125"/>
      <c r="P1627" s="125"/>
      <c r="Q1627" s="125"/>
      <c r="R1627" s="125"/>
      <c r="S1627" s="125"/>
      <c r="T1627" s="124"/>
      <c r="U1627" s="124"/>
      <c r="V1627" s="124"/>
      <c r="W1627" s="124"/>
      <c r="X1627" s="124"/>
    </row>
    <row r="1628" spans="1:24">
      <c r="A1628" s="124"/>
      <c r="B1628" s="124"/>
      <c r="C1628" s="124"/>
      <c r="D1628" s="124"/>
      <c r="E1628" s="124"/>
      <c r="F1628" s="125"/>
      <c r="G1628" s="125"/>
      <c r="H1628" s="125"/>
      <c r="I1628" s="125"/>
      <c r="J1628" s="125"/>
      <c r="K1628" s="125"/>
      <c r="L1628" s="125"/>
      <c r="M1628" s="125"/>
      <c r="N1628" s="125"/>
      <c r="O1628" s="125"/>
      <c r="P1628" s="125"/>
      <c r="Q1628" s="125"/>
      <c r="R1628" s="125"/>
      <c r="S1628" s="125"/>
      <c r="T1628" s="124"/>
      <c r="U1628" s="124"/>
      <c r="V1628" s="124"/>
      <c r="W1628" s="124"/>
      <c r="X1628" s="124"/>
    </row>
    <row r="1629" spans="1:24">
      <c r="A1629" s="124"/>
      <c r="B1629" s="124"/>
      <c r="C1629" s="124"/>
      <c r="D1629" s="124"/>
      <c r="E1629" s="124"/>
      <c r="F1629" s="125"/>
      <c r="G1629" s="125"/>
      <c r="H1629" s="125"/>
      <c r="I1629" s="125"/>
      <c r="J1629" s="125"/>
      <c r="K1629" s="125"/>
      <c r="L1629" s="125"/>
      <c r="M1629" s="125"/>
      <c r="N1629" s="125"/>
      <c r="O1629" s="125"/>
      <c r="P1629" s="125"/>
      <c r="Q1629" s="125"/>
      <c r="R1629" s="125"/>
      <c r="S1629" s="125"/>
      <c r="T1629" s="124"/>
      <c r="U1629" s="124"/>
      <c r="V1629" s="124"/>
      <c r="W1629" s="124"/>
      <c r="X1629" s="124"/>
    </row>
    <row r="1630" spans="1:24">
      <c r="A1630" s="124"/>
      <c r="B1630" s="124"/>
      <c r="C1630" s="124"/>
      <c r="D1630" s="124"/>
      <c r="E1630" s="124"/>
      <c r="F1630" s="125"/>
      <c r="G1630" s="125"/>
      <c r="H1630" s="125"/>
      <c r="I1630" s="125"/>
      <c r="J1630" s="125"/>
      <c r="K1630" s="125"/>
      <c r="L1630" s="125"/>
      <c r="M1630" s="125"/>
      <c r="N1630" s="125"/>
      <c r="O1630" s="125"/>
      <c r="P1630" s="125"/>
      <c r="Q1630" s="125"/>
      <c r="R1630" s="125"/>
      <c r="S1630" s="125"/>
      <c r="T1630" s="124"/>
      <c r="U1630" s="124"/>
      <c r="V1630" s="124"/>
      <c r="W1630" s="124"/>
      <c r="X1630" s="124"/>
    </row>
    <row r="1631" spans="1:24">
      <c r="A1631" s="124"/>
      <c r="B1631" s="124"/>
      <c r="C1631" s="124"/>
      <c r="D1631" s="124"/>
      <c r="E1631" s="124"/>
      <c r="F1631" s="125"/>
      <c r="G1631" s="125"/>
      <c r="H1631" s="125"/>
      <c r="I1631" s="125"/>
      <c r="J1631" s="125"/>
      <c r="K1631" s="125"/>
      <c r="L1631" s="125"/>
      <c r="M1631" s="125"/>
      <c r="N1631" s="125"/>
      <c r="O1631" s="125"/>
      <c r="P1631" s="125"/>
      <c r="Q1631" s="125"/>
      <c r="R1631" s="125"/>
      <c r="S1631" s="125"/>
      <c r="T1631" s="124"/>
      <c r="U1631" s="124"/>
      <c r="V1631" s="124"/>
      <c r="W1631" s="124"/>
      <c r="X1631" s="124"/>
    </row>
    <row r="1632" spans="1:24">
      <c r="A1632" s="124"/>
      <c r="B1632" s="124"/>
      <c r="C1632" s="124"/>
      <c r="D1632" s="124"/>
      <c r="E1632" s="124"/>
      <c r="F1632" s="125"/>
      <c r="G1632" s="125"/>
      <c r="H1632" s="125"/>
      <c r="I1632" s="125"/>
      <c r="J1632" s="125"/>
      <c r="K1632" s="125"/>
      <c r="L1632" s="125"/>
      <c r="M1632" s="125"/>
      <c r="N1632" s="125"/>
      <c r="O1632" s="125"/>
      <c r="P1632" s="125"/>
      <c r="Q1632" s="125"/>
      <c r="R1632" s="125"/>
      <c r="S1632" s="125"/>
      <c r="T1632" s="124"/>
      <c r="U1632" s="124"/>
      <c r="V1632" s="124"/>
      <c r="W1632" s="124"/>
      <c r="X1632" s="124"/>
    </row>
    <row r="1633" spans="1:24">
      <c r="A1633" s="124"/>
      <c r="B1633" s="124"/>
      <c r="C1633" s="124"/>
      <c r="D1633" s="124"/>
      <c r="E1633" s="124"/>
      <c r="F1633" s="125"/>
      <c r="G1633" s="125"/>
      <c r="H1633" s="125"/>
      <c r="I1633" s="125"/>
      <c r="J1633" s="125"/>
      <c r="K1633" s="125"/>
      <c r="L1633" s="125"/>
      <c r="M1633" s="125"/>
      <c r="N1633" s="125"/>
      <c r="O1633" s="125"/>
      <c r="P1633" s="125"/>
      <c r="Q1633" s="125"/>
      <c r="R1633" s="125"/>
      <c r="S1633" s="125"/>
      <c r="T1633" s="124"/>
      <c r="U1633" s="124"/>
      <c r="V1633" s="124"/>
      <c r="W1633" s="124"/>
      <c r="X1633" s="124"/>
    </row>
    <row r="1634" spans="1:24">
      <c r="A1634" s="124"/>
      <c r="B1634" s="124"/>
      <c r="C1634" s="124"/>
      <c r="D1634" s="124"/>
      <c r="E1634" s="124"/>
      <c r="F1634" s="125"/>
      <c r="G1634" s="125"/>
      <c r="H1634" s="125"/>
      <c r="I1634" s="125"/>
      <c r="J1634" s="125"/>
      <c r="K1634" s="125"/>
      <c r="L1634" s="125"/>
      <c r="M1634" s="125"/>
      <c r="N1634" s="125"/>
      <c r="O1634" s="125"/>
      <c r="P1634" s="125"/>
      <c r="Q1634" s="125"/>
      <c r="R1634" s="125"/>
      <c r="S1634" s="125"/>
      <c r="T1634" s="124"/>
      <c r="U1634" s="124"/>
      <c r="V1634" s="124"/>
      <c r="W1634" s="124"/>
      <c r="X1634" s="124"/>
    </row>
    <row r="1635" spans="1:24">
      <c r="A1635" s="124"/>
      <c r="B1635" s="124"/>
      <c r="C1635" s="124"/>
      <c r="D1635" s="124"/>
      <c r="E1635" s="124"/>
      <c r="F1635" s="125"/>
      <c r="G1635" s="125"/>
      <c r="H1635" s="125"/>
      <c r="I1635" s="125"/>
      <c r="J1635" s="125"/>
      <c r="K1635" s="125"/>
      <c r="L1635" s="125"/>
      <c r="M1635" s="125"/>
      <c r="N1635" s="125"/>
      <c r="O1635" s="125"/>
      <c r="P1635" s="125"/>
      <c r="Q1635" s="125"/>
      <c r="R1635" s="125"/>
      <c r="S1635" s="125"/>
      <c r="T1635" s="124"/>
      <c r="U1635" s="124"/>
      <c r="V1635" s="124"/>
      <c r="W1635" s="124"/>
      <c r="X1635" s="124"/>
    </row>
    <row r="1636" spans="1:24">
      <c r="A1636" s="124"/>
      <c r="B1636" s="124"/>
      <c r="C1636" s="124"/>
      <c r="D1636" s="124"/>
      <c r="E1636" s="124"/>
      <c r="F1636" s="125"/>
      <c r="G1636" s="125"/>
      <c r="H1636" s="125"/>
      <c r="I1636" s="125"/>
      <c r="J1636" s="125"/>
      <c r="K1636" s="125"/>
      <c r="L1636" s="125"/>
      <c r="M1636" s="125"/>
      <c r="N1636" s="125"/>
      <c r="O1636" s="125"/>
      <c r="P1636" s="125"/>
      <c r="Q1636" s="125"/>
      <c r="R1636" s="125"/>
      <c r="S1636" s="125"/>
      <c r="T1636" s="124"/>
      <c r="U1636" s="124"/>
      <c r="V1636" s="124"/>
      <c r="W1636" s="124"/>
      <c r="X1636" s="124"/>
    </row>
    <row r="1637" spans="1:24">
      <c r="A1637" s="124"/>
      <c r="B1637" s="124"/>
      <c r="C1637" s="124"/>
      <c r="D1637" s="124"/>
      <c r="E1637" s="124"/>
      <c r="F1637" s="125"/>
      <c r="G1637" s="125"/>
      <c r="H1637" s="125"/>
      <c r="I1637" s="125"/>
      <c r="J1637" s="125"/>
      <c r="K1637" s="125"/>
      <c r="L1637" s="125"/>
      <c r="M1637" s="125"/>
      <c r="N1637" s="125"/>
      <c r="O1637" s="125"/>
      <c r="P1637" s="125"/>
      <c r="Q1637" s="125"/>
      <c r="R1637" s="125"/>
      <c r="S1637" s="125"/>
      <c r="T1637" s="124"/>
      <c r="U1637" s="124"/>
      <c r="V1637" s="124"/>
      <c r="W1637" s="124"/>
      <c r="X1637" s="124"/>
    </row>
    <row r="1638" spans="1:24">
      <c r="A1638" s="124"/>
      <c r="B1638" s="124"/>
      <c r="C1638" s="124"/>
      <c r="D1638" s="124"/>
      <c r="E1638" s="124"/>
      <c r="F1638" s="125"/>
      <c r="G1638" s="125"/>
      <c r="H1638" s="125"/>
      <c r="I1638" s="125"/>
      <c r="J1638" s="125"/>
      <c r="K1638" s="125"/>
      <c r="L1638" s="125"/>
      <c r="M1638" s="125"/>
      <c r="N1638" s="125"/>
      <c r="O1638" s="125"/>
      <c r="P1638" s="125"/>
      <c r="Q1638" s="125"/>
      <c r="R1638" s="125"/>
      <c r="S1638" s="125"/>
      <c r="T1638" s="124"/>
      <c r="U1638" s="124"/>
      <c r="V1638" s="124"/>
      <c r="W1638" s="124"/>
      <c r="X1638" s="124"/>
    </row>
    <row r="1639" spans="1:24">
      <c r="A1639" s="124"/>
      <c r="B1639" s="124"/>
      <c r="C1639" s="124"/>
      <c r="D1639" s="124"/>
      <c r="E1639" s="124"/>
      <c r="F1639" s="125"/>
      <c r="G1639" s="125"/>
      <c r="H1639" s="125"/>
      <c r="I1639" s="125"/>
      <c r="J1639" s="125"/>
      <c r="K1639" s="125"/>
      <c r="L1639" s="125"/>
      <c r="M1639" s="125"/>
      <c r="N1639" s="125"/>
      <c r="O1639" s="125"/>
      <c r="P1639" s="125"/>
      <c r="Q1639" s="125"/>
      <c r="R1639" s="125"/>
      <c r="S1639" s="125"/>
      <c r="T1639" s="124"/>
      <c r="U1639" s="124"/>
      <c r="V1639" s="124"/>
      <c r="W1639" s="124"/>
      <c r="X1639" s="124"/>
    </row>
    <row r="1640" spans="1:24">
      <c r="A1640" s="124"/>
      <c r="B1640" s="124"/>
      <c r="C1640" s="124"/>
      <c r="D1640" s="124"/>
      <c r="E1640" s="124"/>
      <c r="F1640" s="125"/>
      <c r="G1640" s="125"/>
      <c r="H1640" s="125"/>
      <c r="I1640" s="125"/>
      <c r="J1640" s="125"/>
      <c r="K1640" s="125"/>
      <c r="L1640" s="125"/>
      <c r="M1640" s="125"/>
      <c r="N1640" s="125"/>
      <c r="O1640" s="125"/>
      <c r="P1640" s="125"/>
      <c r="Q1640" s="125"/>
      <c r="R1640" s="125"/>
      <c r="S1640" s="125"/>
      <c r="T1640" s="124"/>
      <c r="U1640" s="124"/>
      <c r="V1640" s="124"/>
      <c r="W1640" s="124"/>
      <c r="X1640" s="124"/>
    </row>
    <row r="1641" spans="1:24">
      <c r="A1641" s="124"/>
      <c r="B1641" s="124"/>
      <c r="C1641" s="124"/>
      <c r="D1641" s="124"/>
      <c r="E1641" s="124"/>
      <c r="F1641" s="125"/>
      <c r="G1641" s="125"/>
      <c r="H1641" s="125"/>
      <c r="I1641" s="125"/>
      <c r="J1641" s="125"/>
      <c r="K1641" s="125"/>
      <c r="L1641" s="125"/>
      <c r="M1641" s="125"/>
      <c r="N1641" s="125"/>
      <c r="O1641" s="125"/>
      <c r="P1641" s="125"/>
      <c r="Q1641" s="125"/>
      <c r="R1641" s="125"/>
      <c r="S1641" s="125"/>
      <c r="T1641" s="124"/>
      <c r="U1641" s="124"/>
      <c r="V1641" s="124"/>
      <c r="W1641" s="124"/>
      <c r="X1641" s="124"/>
    </row>
    <row r="1642" spans="1:24">
      <c r="A1642" s="124"/>
      <c r="B1642" s="124"/>
      <c r="C1642" s="124"/>
      <c r="D1642" s="124"/>
      <c r="E1642" s="124"/>
      <c r="F1642" s="125"/>
      <c r="G1642" s="125"/>
      <c r="H1642" s="125"/>
      <c r="I1642" s="125"/>
      <c r="J1642" s="125"/>
      <c r="K1642" s="125"/>
      <c r="L1642" s="125"/>
      <c r="M1642" s="125"/>
      <c r="N1642" s="125"/>
      <c r="O1642" s="125"/>
      <c r="P1642" s="125"/>
      <c r="Q1642" s="125"/>
      <c r="R1642" s="125"/>
      <c r="S1642" s="125"/>
      <c r="T1642" s="124"/>
      <c r="U1642" s="124"/>
      <c r="V1642" s="124"/>
      <c r="W1642" s="124"/>
      <c r="X1642" s="124"/>
    </row>
    <row r="1643" spans="1:24">
      <c r="A1643" s="124"/>
      <c r="B1643" s="124"/>
      <c r="C1643" s="124"/>
      <c r="D1643" s="124"/>
      <c r="E1643" s="124"/>
      <c r="F1643" s="125"/>
      <c r="G1643" s="125"/>
      <c r="H1643" s="125"/>
      <c r="I1643" s="125"/>
      <c r="J1643" s="125"/>
      <c r="K1643" s="125"/>
      <c r="L1643" s="125"/>
      <c r="M1643" s="125"/>
      <c r="N1643" s="125"/>
      <c r="O1643" s="125"/>
      <c r="P1643" s="125"/>
      <c r="Q1643" s="125"/>
      <c r="R1643" s="125"/>
      <c r="S1643" s="125"/>
      <c r="T1643" s="124"/>
      <c r="U1643" s="124"/>
      <c r="V1643" s="124"/>
      <c r="W1643" s="124"/>
      <c r="X1643" s="124"/>
    </row>
    <row r="1644" spans="1:24">
      <c r="A1644" s="124"/>
      <c r="B1644" s="124"/>
      <c r="C1644" s="124"/>
      <c r="D1644" s="124"/>
      <c r="E1644" s="124"/>
      <c r="F1644" s="125"/>
      <c r="G1644" s="125"/>
      <c r="H1644" s="125"/>
      <c r="I1644" s="125"/>
      <c r="J1644" s="125"/>
      <c r="K1644" s="125"/>
      <c r="L1644" s="125"/>
      <c r="M1644" s="125"/>
      <c r="N1644" s="125"/>
      <c r="O1644" s="125"/>
      <c r="P1644" s="125"/>
      <c r="Q1644" s="125"/>
      <c r="R1644" s="125"/>
      <c r="S1644" s="125"/>
      <c r="T1644" s="124"/>
      <c r="U1644" s="124"/>
      <c r="V1644" s="124"/>
      <c r="W1644" s="124"/>
      <c r="X1644" s="124"/>
    </row>
    <row r="1645" spans="1:24">
      <c r="A1645" s="124"/>
      <c r="B1645" s="124"/>
      <c r="C1645" s="124"/>
      <c r="D1645" s="124"/>
      <c r="E1645" s="124"/>
      <c r="F1645" s="125"/>
      <c r="G1645" s="125"/>
      <c r="H1645" s="125"/>
      <c r="I1645" s="125"/>
      <c r="J1645" s="125"/>
      <c r="K1645" s="125"/>
      <c r="L1645" s="125"/>
      <c r="M1645" s="125"/>
      <c r="N1645" s="125"/>
      <c r="O1645" s="125"/>
      <c r="P1645" s="125"/>
      <c r="Q1645" s="125"/>
      <c r="R1645" s="125"/>
      <c r="S1645" s="125"/>
      <c r="T1645" s="124"/>
      <c r="U1645" s="124"/>
      <c r="V1645" s="124"/>
      <c r="W1645" s="124"/>
      <c r="X1645" s="124"/>
    </row>
    <row r="1646" spans="1:24">
      <c r="A1646" s="124"/>
      <c r="B1646" s="124"/>
      <c r="C1646" s="124"/>
      <c r="D1646" s="124"/>
      <c r="E1646" s="124"/>
      <c r="F1646" s="125"/>
      <c r="G1646" s="125"/>
      <c r="H1646" s="125"/>
      <c r="I1646" s="125"/>
      <c r="J1646" s="125"/>
      <c r="K1646" s="125"/>
      <c r="L1646" s="125"/>
      <c r="M1646" s="125"/>
      <c r="N1646" s="125"/>
      <c r="O1646" s="125"/>
      <c r="P1646" s="125"/>
      <c r="Q1646" s="125"/>
      <c r="R1646" s="125"/>
      <c r="S1646" s="125"/>
      <c r="T1646" s="124"/>
      <c r="U1646" s="124"/>
      <c r="V1646" s="124"/>
      <c r="W1646" s="124"/>
      <c r="X1646" s="124"/>
    </row>
    <row r="1647" spans="1:24">
      <c r="A1647" s="124"/>
      <c r="B1647" s="124"/>
      <c r="C1647" s="124"/>
      <c r="D1647" s="124"/>
      <c r="E1647" s="124"/>
      <c r="F1647" s="125"/>
      <c r="G1647" s="125"/>
      <c r="H1647" s="125"/>
      <c r="I1647" s="125"/>
      <c r="J1647" s="125"/>
      <c r="K1647" s="125"/>
      <c r="L1647" s="125"/>
      <c r="M1647" s="125"/>
      <c r="N1647" s="125"/>
      <c r="O1647" s="125"/>
      <c r="P1647" s="125"/>
      <c r="Q1647" s="125"/>
      <c r="R1647" s="125"/>
      <c r="S1647" s="125"/>
      <c r="T1647" s="124"/>
      <c r="U1647" s="124"/>
      <c r="V1647" s="124"/>
      <c r="W1647" s="124"/>
      <c r="X1647" s="124"/>
    </row>
    <row r="1648" spans="1:24">
      <c r="A1648" s="124"/>
      <c r="B1648" s="124"/>
      <c r="C1648" s="124"/>
      <c r="D1648" s="124"/>
      <c r="E1648" s="124"/>
      <c r="F1648" s="125"/>
      <c r="G1648" s="125"/>
      <c r="H1648" s="125"/>
      <c r="I1648" s="125"/>
      <c r="J1648" s="125"/>
      <c r="K1648" s="125"/>
      <c r="L1648" s="125"/>
      <c r="M1648" s="125"/>
      <c r="N1648" s="125"/>
      <c r="O1648" s="125"/>
      <c r="P1648" s="125"/>
      <c r="Q1648" s="125"/>
      <c r="R1648" s="125"/>
      <c r="S1648" s="125"/>
      <c r="T1648" s="124"/>
      <c r="U1648" s="124"/>
      <c r="V1648" s="124"/>
      <c r="W1648" s="124"/>
      <c r="X1648" s="124"/>
    </row>
    <row r="1649" spans="1:24">
      <c r="A1649" s="124"/>
      <c r="B1649" s="124"/>
      <c r="C1649" s="124"/>
      <c r="D1649" s="124"/>
      <c r="E1649" s="124"/>
      <c r="F1649" s="125"/>
      <c r="G1649" s="125"/>
      <c r="H1649" s="125"/>
      <c r="I1649" s="125"/>
      <c r="J1649" s="125"/>
      <c r="K1649" s="125"/>
      <c r="L1649" s="125"/>
      <c r="M1649" s="125"/>
      <c r="N1649" s="125"/>
      <c r="O1649" s="125"/>
      <c r="P1649" s="125"/>
      <c r="Q1649" s="125"/>
      <c r="R1649" s="125"/>
      <c r="S1649" s="125"/>
      <c r="T1649" s="124"/>
      <c r="U1649" s="124"/>
      <c r="V1649" s="124"/>
      <c r="W1649" s="124"/>
      <c r="X1649" s="124"/>
    </row>
    <row r="1650" spans="1:24">
      <c r="A1650" s="124"/>
      <c r="B1650" s="124"/>
      <c r="C1650" s="124"/>
      <c r="D1650" s="124"/>
      <c r="E1650" s="124"/>
      <c r="F1650" s="125"/>
      <c r="G1650" s="125"/>
      <c r="H1650" s="125"/>
      <c r="I1650" s="125"/>
      <c r="J1650" s="125"/>
      <c r="K1650" s="125"/>
      <c r="L1650" s="125"/>
      <c r="M1650" s="125"/>
      <c r="N1650" s="125"/>
      <c r="O1650" s="125"/>
      <c r="P1650" s="125"/>
      <c r="Q1650" s="125"/>
      <c r="R1650" s="125"/>
      <c r="S1650" s="125"/>
      <c r="T1650" s="124"/>
      <c r="U1650" s="124"/>
      <c r="V1650" s="124"/>
      <c r="W1650" s="124"/>
      <c r="X1650" s="124"/>
    </row>
    <row r="1651" spans="1:24">
      <c r="A1651" s="124"/>
      <c r="B1651" s="124"/>
      <c r="C1651" s="124"/>
      <c r="D1651" s="124"/>
      <c r="E1651" s="124"/>
      <c r="F1651" s="125"/>
      <c r="G1651" s="125"/>
      <c r="H1651" s="125"/>
      <c r="I1651" s="125"/>
      <c r="J1651" s="125"/>
      <c r="K1651" s="125"/>
      <c r="L1651" s="125"/>
      <c r="M1651" s="125"/>
      <c r="N1651" s="125"/>
      <c r="O1651" s="125"/>
      <c r="P1651" s="125"/>
      <c r="Q1651" s="125"/>
      <c r="R1651" s="125"/>
      <c r="S1651" s="125"/>
      <c r="T1651" s="124"/>
      <c r="U1651" s="124"/>
      <c r="V1651" s="124"/>
      <c r="W1651" s="124"/>
      <c r="X1651" s="124"/>
    </row>
    <row r="1652" spans="1:24">
      <c r="A1652" s="124"/>
      <c r="B1652" s="124"/>
      <c r="C1652" s="124"/>
      <c r="D1652" s="124"/>
      <c r="E1652" s="124"/>
      <c r="F1652" s="125"/>
      <c r="G1652" s="125"/>
      <c r="H1652" s="125"/>
      <c r="I1652" s="125"/>
      <c r="J1652" s="125"/>
      <c r="K1652" s="125"/>
      <c r="L1652" s="125"/>
      <c r="M1652" s="125"/>
      <c r="N1652" s="125"/>
      <c r="O1652" s="125"/>
      <c r="P1652" s="125"/>
      <c r="Q1652" s="125"/>
      <c r="R1652" s="125"/>
      <c r="S1652" s="125"/>
      <c r="T1652" s="124"/>
      <c r="U1652" s="124"/>
      <c r="V1652" s="124"/>
      <c r="W1652" s="124"/>
      <c r="X1652" s="124"/>
    </row>
    <row r="1653" spans="1:24">
      <c r="A1653" s="124"/>
      <c r="B1653" s="124"/>
      <c r="C1653" s="124"/>
      <c r="D1653" s="124"/>
      <c r="E1653" s="124"/>
      <c r="F1653" s="125"/>
      <c r="G1653" s="125"/>
      <c r="H1653" s="125"/>
      <c r="I1653" s="125"/>
      <c r="J1653" s="125"/>
      <c r="K1653" s="125"/>
      <c r="L1653" s="125"/>
      <c r="M1653" s="125"/>
      <c r="N1653" s="125"/>
      <c r="O1653" s="125"/>
      <c r="P1653" s="125"/>
      <c r="Q1653" s="125"/>
      <c r="R1653" s="125"/>
      <c r="S1653" s="125"/>
      <c r="T1653" s="124"/>
      <c r="U1653" s="124"/>
      <c r="V1653" s="124"/>
      <c r="W1653" s="124"/>
      <c r="X1653" s="124"/>
    </row>
    <row r="1654" spans="1:24">
      <c r="A1654" s="124"/>
      <c r="B1654" s="124"/>
      <c r="C1654" s="124"/>
      <c r="D1654" s="124"/>
      <c r="E1654" s="124"/>
      <c r="F1654" s="125"/>
      <c r="G1654" s="125"/>
      <c r="H1654" s="125"/>
      <c r="I1654" s="125"/>
      <c r="J1654" s="125"/>
      <c r="K1654" s="125"/>
      <c r="L1654" s="125"/>
      <c r="M1654" s="125"/>
      <c r="N1654" s="125"/>
      <c r="O1654" s="125"/>
      <c r="P1654" s="125"/>
      <c r="Q1654" s="125"/>
      <c r="R1654" s="125"/>
      <c r="S1654" s="125"/>
      <c r="T1654" s="124"/>
      <c r="U1654" s="124"/>
      <c r="V1654" s="124"/>
      <c r="W1654" s="124"/>
      <c r="X1654" s="124"/>
    </row>
    <row r="1655" spans="1:24">
      <c r="A1655" s="124"/>
      <c r="B1655" s="124"/>
      <c r="C1655" s="124"/>
      <c r="D1655" s="124"/>
      <c r="E1655" s="124"/>
      <c r="F1655" s="125"/>
      <c r="G1655" s="125"/>
      <c r="H1655" s="125"/>
      <c r="I1655" s="125"/>
      <c r="J1655" s="125"/>
      <c r="K1655" s="125"/>
      <c r="L1655" s="125"/>
      <c r="M1655" s="125"/>
      <c r="N1655" s="125"/>
      <c r="O1655" s="125"/>
      <c r="P1655" s="125"/>
      <c r="Q1655" s="125"/>
      <c r="R1655" s="125"/>
      <c r="S1655" s="125"/>
      <c r="T1655" s="124"/>
      <c r="U1655" s="124"/>
      <c r="V1655" s="124"/>
      <c r="W1655" s="124"/>
      <c r="X1655" s="124"/>
    </row>
    <row r="1656" spans="1:24">
      <c r="A1656" s="124"/>
      <c r="B1656" s="124"/>
      <c r="C1656" s="124"/>
      <c r="D1656" s="124"/>
      <c r="E1656" s="124"/>
      <c r="F1656" s="125"/>
      <c r="G1656" s="125"/>
      <c r="H1656" s="125"/>
      <c r="I1656" s="125"/>
      <c r="J1656" s="125"/>
      <c r="K1656" s="125"/>
      <c r="L1656" s="125"/>
      <c r="M1656" s="125"/>
      <c r="N1656" s="125"/>
      <c r="O1656" s="125"/>
      <c r="P1656" s="125"/>
      <c r="Q1656" s="125"/>
      <c r="R1656" s="125"/>
      <c r="S1656" s="125"/>
      <c r="T1656" s="124"/>
      <c r="U1656" s="124"/>
      <c r="V1656" s="124"/>
      <c r="W1656" s="124"/>
      <c r="X1656" s="124"/>
    </row>
    <row r="1657" spans="1:24">
      <c r="A1657" s="124"/>
      <c r="B1657" s="124"/>
      <c r="C1657" s="124"/>
      <c r="D1657" s="124"/>
      <c r="E1657" s="124"/>
      <c r="F1657" s="125"/>
      <c r="G1657" s="125"/>
      <c r="H1657" s="125"/>
      <c r="I1657" s="125"/>
      <c r="J1657" s="125"/>
      <c r="K1657" s="125"/>
      <c r="L1657" s="125"/>
      <c r="M1657" s="125"/>
      <c r="N1657" s="125"/>
      <c r="O1657" s="125"/>
      <c r="P1657" s="125"/>
      <c r="Q1657" s="125"/>
      <c r="R1657" s="125"/>
      <c r="S1657" s="125"/>
      <c r="T1657" s="124"/>
      <c r="U1657" s="124"/>
      <c r="V1657" s="124"/>
      <c r="W1657" s="124"/>
      <c r="X1657" s="124"/>
    </row>
    <row r="1658" spans="1:24">
      <c r="A1658" s="124"/>
      <c r="B1658" s="124"/>
      <c r="C1658" s="124"/>
      <c r="D1658" s="124"/>
      <c r="E1658" s="124"/>
      <c r="F1658" s="125"/>
      <c r="G1658" s="125"/>
      <c r="H1658" s="125"/>
      <c r="I1658" s="125"/>
      <c r="J1658" s="125"/>
      <c r="K1658" s="125"/>
      <c r="L1658" s="125"/>
      <c r="M1658" s="125"/>
      <c r="N1658" s="125"/>
      <c r="O1658" s="125"/>
      <c r="P1658" s="125"/>
      <c r="Q1658" s="125"/>
      <c r="R1658" s="125"/>
      <c r="S1658" s="125"/>
      <c r="T1658" s="124"/>
      <c r="U1658" s="124"/>
      <c r="V1658" s="124"/>
      <c r="W1658" s="124"/>
      <c r="X1658" s="124"/>
    </row>
    <row r="1659" spans="1:24">
      <c r="A1659" s="124"/>
      <c r="B1659" s="124"/>
      <c r="C1659" s="124"/>
      <c r="D1659" s="124"/>
      <c r="E1659" s="124"/>
      <c r="F1659" s="125"/>
      <c r="G1659" s="125"/>
      <c r="H1659" s="125"/>
      <c r="I1659" s="125"/>
      <c r="J1659" s="125"/>
      <c r="K1659" s="125"/>
      <c r="L1659" s="125"/>
      <c r="M1659" s="125"/>
      <c r="N1659" s="125"/>
      <c r="O1659" s="125"/>
      <c r="P1659" s="125"/>
      <c r="Q1659" s="125"/>
      <c r="R1659" s="125"/>
      <c r="S1659" s="125"/>
      <c r="T1659" s="124"/>
      <c r="U1659" s="124"/>
      <c r="V1659" s="124"/>
      <c r="W1659" s="124"/>
      <c r="X1659" s="124"/>
    </row>
    <row r="1660" spans="1:24">
      <c r="A1660" s="124"/>
      <c r="B1660" s="124"/>
      <c r="C1660" s="124"/>
      <c r="D1660" s="124"/>
      <c r="E1660" s="124"/>
      <c r="F1660" s="125"/>
      <c r="G1660" s="125"/>
      <c r="H1660" s="125"/>
      <c r="I1660" s="125"/>
      <c r="J1660" s="125"/>
      <c r="K1660" s="125"/>
      <c r="L1660" s="125"/>
      <c r="M1660" s="125"/>
      <c r="N1660" s="125"/>
      <c r="O1660" s="125"/>
      <c r="P1660" s="125"/>
      <c r="Q1660" s="125"/>
      <c r="R1660" s="125"/>
      <c r="S1660" s="125"/>
      <c r="T1660" s="124"/>
      <c r="U1660" s="124"/>
      <c r="V1660" s="124"/>
      <c r="W1660" s="124"/>
      <c r="X1660" s="124"/>
    </row>
    <row r="1661" spans="1:24">
      <c r="A1661" s="124"/>
      <c r="B1661" s="124"/>
      <c r="C1661" s="124"/>
      <c r="D1661" s="124"/>
      <c r="E1661" s="124"/>
      <c r="F1661" s="125"/>
      <c r="G1661" s="125"/>
      <c r="H1661" s="125"/>
      <c r="I1661" s="125"/>
      <c r="J1661" s="125"/>
      <c r="K1661" s="125"/>
      <c r="L1661" s="125"/>
      <c r="M1661" s="125"/>
      <c r="N1661" s="125"/>
      <c r="O1661" s="125"/>
      <c r="P1661" s="125"/>
      <c r="Q1661" s="125"/>
      <c r="R1661" s="125"/>
      <c r="S1661" s="125"/>
      <c r="T1661" s="124"/>
      <c r="U1661" s="124"/>
      <c r="V1661" s="124"/>
      <c r="W1661" s="124"/>
      <c r="X1661" s="124"/>
    </row>
    <row r="1662" spans="1:24">
      <c r="A1662" s="124"/>
      <c r="B1662" s="124"/>
      <c r="C1662" s="124"/>
      <c r="D1662" s="124"/>
      <c r="E1662" s="124"/>
      <c r="F1662" s="125"/>
      <c r="G1662" s="125"/>
      <c r="H1662" s="125"/>
      <c r="I1662" s="125"/>
      <c r="J1662" s="125"/>
      <c r="K1662" s="125"/>
      <c r="L1662" s="125"/>
      <c r="M1662" s="125"/>
      <c r="N1662" s="125"/>
      <c r="O1662" s="125"/>
      <c r="P1662" s="125"/>
      <c r="Q1662" s="125"/>
      <c r="R1662" s="125"/>
      <c r="S1662" s="125"/>
      <c r="T1662" s="124"/>
      <c r="U1662" s="124"/>
      <c r="V1662" s="124"/>
      <c r="W1662" s="124"/>
      <c r="X1662" s="124"/>
    </row>
    <row r="1663" spans="1:24">
      <c r="A1663" s="124"/>
      <c r="B1663" s="124"/>
      <c r="C1663" s="124"/>
      <c r="D1663" s="124"/>
      <c r="E1663" s="124"/>
      <c r="F1663" s="125"/>
      <c r="G1663" s="125"/>
      <c r="H1663" s="125"/>
      <c r="I1663" s="125"/>
      <c r="J1663" s="125"/>
      <c r="K1663" s="125"/>
      <c r="L1663" s="125"/>
      <c r="M1663" s="125"/>
      <c r="N1663" s="125"/>
      <c r="O1663" s="125"/>
      <c r="P1663" s="125"/>
      <c r="Q1663" s="125"/>
      <c r="R1663" s="125"/>
      <c r="S1663" s="125"/>
      <c r="T1663" s="124"/>
      <c r="U1663" s="124"/>
      <c r="V1663" s="124"/>
      <c r="W1663" s="124"/>
      <c r="X1663" s="124"/>
    </row>
    <row r="1664" spans="1:24">
      <c r="A1664" s="124"/>
      <c r="B1664" s="124"/>
      <c r="C1664" s="124"/>
      <c r="D1664" s="124"/>
      <c r="E1664" s="124"/>
      <c r="F1664" s="125"/>
      <c r="G1664" s="125"/>
      <c r="H1664" s="125"/>
      <c r="I1664" s="125"/>
      <c r="J1664" s="125"/>
      <c r="K1664" s="125"/>
      <c r="L1664" s="125"/>
      <c r="M1664" s="125"/>
      <c r="N1664" s="125"/>
      <c r="O1664" s="125"/>
      <c r="P1664" s="125"/>
      <c r="Q1664" s="125"/>
      <c r="R1664" s="125"/>
      <c r="S1664" s="125"/>
      <c r="T1664" s="124"/>
      <c r="U1664" s="124"/>
      <c r="V1664" s="124"/>
      <c r="W1664" s="124"/>
      <c r="X1664" s="124"/>
    </row>
    <row r="1665" spans="1:24">
      <c r="A1665" s="124"/>
      <c r="B1665" s="124"/>
      <c r="C1665" s="124"/>
      <c r="D1665" s="124"/>
      <c r="E1665" s="124"/>
      <c r="F1665" s="125"/>
      <c r="G1665" s="125"/>
      <c r="H1665" s="125"/>
      <c r="I1665" s="125"/>
      <c r="J1665" s="125"/>
      <c r="K1665" s="125"/>
      <c r="L1665" s="125"/>
      <c r="M1665" s="125"/>
      <c r="N1665" s="125"/>
      <c r="O1665" s="125"/>
      <c r="P1665" s="125"/>
      <c r="Q1665" s="125"/>
      <c r="R1665" s="125"/>
      <c r="S1665" s="125"/>
      <c r="T1665" s="124"/>
      <c r="U1665" s="124"/>
      <c r="V1665" s="124"/>
      <c r="W1665" s="124"/>
      <c r="X1665" s="124"/>
    </row>
    <row r="1666" spans="1:24">
      <c r="A1666" s="124"/>
      <c r="B1666" s="124"/>
      <c r="C1666" s="124"/>
      <c r="D1666" s="124"/>
      <c r="E1666" s="124"/>
      <c r="F1666" s="125"/>
      <c r="G1666" s="125"/>
      <c r="H1666" s="125"/>
      <c r="I1666" s="125"/>
      <c r="J1666" s="125"/>
      <c r="K1666" s="125"/>
      <c r="L1666" s="125"/>
      <c r="M1666" s="125"/>
      <c r="N1666" s="125"/>
      <c r="O1666" s="125"/>
      <c r="P1666" s="125"/>
      <c r="Q1666" s="125"/>
      <c r="R1666" s="125"/>
      <c r="S1666" s="125"/>
      <c r="T1666" s="124"/>
      <c r="U1666" s="124"/>
      <c r="V1666" s="124"/>
      <c r="W1666" s="124"/>
      <c r="X1666" s="124"/>
    </row>
    <row r="1667" spans="1:24">
      <c r="A1667" s="124"/>
      <c r="B1667" s="124"/>
      <c r="C1667" s="124"/>
      <c r="D1667" s="124"/>
      <c r="E1667" s="124"/>
      <c r="F1667" s="125"/>
      <c r="G1667" s="125"/>
      <c r="H1667" s="125"/>
      <c r="I1667" s="125"/>
      <c r="J1667" s="125"/>
      <c r="K1667" s="125"/>
      <c r="L1667" s="125"/>
      <c r="M1667" s="125"/>
      <c r="N1667" s="125"/>
      <c r="O1667" s="125"/>
      <c r="P1667" s="125"/>
      <c r="Q1667" s="125"/>
      <c r="R1667" s="125"/>
      <c r="S1667" s="125"/>
      <c r="T1667" s="124"/>
      <c r="U1667" s="124"/>
      <c r="V1667" s="124"/>
      <c r="W1667" s="124"/>
      <c r="X1667" s="124"/>
    </row>
    <row r="1668" spans="1:24">
      <c r="A1668" s="124"/>
      <c r="B1668" s="124"/>
      <c r="C1668" s="124"/>
      <c r="D1668" s="124"/>
      <c r="E1668" s="124"/>
      <c r="F1668" s="125"/>
      <c r="G1668" s="125"/>
      <c r="H1668" s="125"/>
      <c r="I1668" s="125"/>
      <c r="J1668" s="125"/>
      <c r="K1668" s="125"/>
      <c r="L1668" s="125"/>
      <c r="M1668" s="125"/>
      <c r="N1668" s="125"/>
      <c r="O1668" s="125"/>
      <c r="P1668" s="125"/>
      <c r="Q1668" s="125"/>
      <c r="R1668" s="125"/>
      <c r="S1668" s="125"/>
      <c r="T1668" s="124"/>
      <c r="U1668" s="124"/>
      <c r="V1668" s="124"/>
      <c r="W1668" s="124"/>
      <c r="X1668" s="124"/>
    </row>
    <row r="1669" spans="1:24">
      <c r="A1669" s="124"/>
      <c r="B1669" s="124"/>
      <c r="C1669" s="124"/>
      <c r="D1669" s="124"/>
      <c r="E1669" s="124"/>
      <c r="F1669" s="125"/>
      <c r="G1669" s="125"/>
      <c r="H1669" s="125"/>
      <c r="I1669" s="125"/>
      <c r="J1669" s="125"/>
      <c r="K1669" s="125"/>
      <c r="L1669" s="125"/>
      <c r="M1669" s="125"/>
      <c r="N1669" s="125"/>
      <c r="O1669" s="125"/>
      <c r="P1669" s="125"/>
      <c r="Q1669" s="125"/>
      <c r="R1669" s="125"/>
      <c r="S1669" s="125"/>
      <c r="T1669" s="124"/>
      <c r="U1669" s="124"/>
      <c r="V1669" s="124"/>
      <c r="W1669" s="124"/>
      <c r="X1669" s="124"/>
    </row>
    <row r="1670" spans="1:24">
      <c r="A1670" s="124"/>
      <c r="B1670" s="124"/>
      <c r="C1670" s="124"/>
      <c r="D1670" s="124"/>
      <c r="E1670" s="124"/>
      <c r="F1670" s="125"/>
      <c r="G1670" s="125"/>
      <c r="H1670" s="125"/>
      <c r="I1670" s="125"/>
      <c r="J1670" s="125"/>
      <c r="K1670" s="125"/>
      <c r="L1670" s="125"/>
      <c r="M1670" s="125"/>
      <c r="N1670" s="125"/>
      <c r="O1670" s="125"/>
      <c r="P1670" s="125"/>
      <c r="Q1670" s="125"/>
      <c r="R1670" s="125"/>
      <c r="S1670" s="125"/>
      <c r="T1670" s="124"/>
      <c r="U1670" s="124"/>
      <c r="V1670" s="124"/>
      <c r="W1670" s="124"/>
      <c r="X1670" s="124"/>
    </row>
    <row r="1671" spans="1:24">
      <c r="A1671" s="124"/>
      <c r="B1671" s="124"/>
      <c r="C1671" s="124"/>
      <c r="D1671" s="124"/>
      <c r="E1671" s="124"/>
      <c r="F1671" s="125"/>
      <c r="G1671" s="125"/>
      <c r="H1671" s="125"/>
      <c r="I1671" s="125"/>
      <c r="J1671" s="125"/>
      <c r="K1671" s="125"/>
      <c r="L1671" s="125"/>
      <c r="M1671" s="125"/>
      <c r="N1671" s="125"/>
      <c r="O1671" s="125"/>
      <c r="P1671" s="125"/>
      <c r="Q1671" s="125"/>
      <c r="R1671" s="125"/>
      <c r="S1671" s="125"/>
      <c r="T1671" s="124"/>
      <c r="U1671" s="124"/>
      <c r="V1671" s="124"/>
      <c r="W1671" s="124"/>
      <c r="X1671" s="124"/>
    </row>
    <row r="1672" spans="1:24">
      <c r="A1672" s="124"/>
      <c r="B1672" s="124"/>
      <c r="C1672" s="124"/>
      <c r="D1672" s="124"/>
      <c r="E1672" s="124"/>
      <c r="F1672" s="125"/>
      <c r="G1672" s="125"/>
      <c r="H1672" s="125"/>
      <c r="I1672" s="125"/>
      <c r="J1672" s="125"/>
      <c r="K1672" s="125"/>
      <c r="L1672" s="125"/>
      <c r="M1672" s="125"/>
      <c r="N1672" s="125"/>
      <c r="O1672" s="125"/>
      <c r="P1672" s="125"/>
      <c r="Q1672" s="125"/>
      <c r="R1672" s="125"/>
      <c r="S1672" s="125"/>
      <c r="T1672" s="124"/>
      <c r="U1672" s="124"/>
      <c r="V1672" s="124"/>
      <c r="W1672" s="124"/>
      <c r="X1672" s="124"/>
    </row>
    <row r="1673" spans="1:24">
      <c r="A1673" s="124"/>
      <c r="B1673" s="124"/>
      <c r="C1673" s="124"/>
      <c r="D1673" s="124"/>
      <c r="E1673" s="124"/>
      <c r="F1673" s="125"/>
      <c r="G1673" s="125"/>
      <c r="H1673" s="125"/>
      <c r="I1673" s="125"/>
      <c r="J1673" s="125"/>
      <c r="K1673" s="125"/>
      <c r="L1673" s="125"/>
      <c r="M1673" s="125"/>
      <c r="N1673" s="125"/>
      <c r="O1673" s="125"/>
      <c r="P1673" s="125"/>
      <c r="Q1673" s="125"/>
      <c r="R1673" s="125"/>
      <c r="S1673" s="125"/>
      <c r="T1673" s="124"/>
      <c r="U1673" s="124"/>
      <c r="V1673" s="124"/>
      <c r="W1673" s="124"/>
      <c r="X1673" s="124"/>
    </row>
    <row r="1674" spans="1:24">
      <c r="A1674" s="124"/>
      <c r="B1674" s="124"/>
      <c r="C1674" s="124"/>
      <c r="D1674" s="124"/>
      <c r="E1674" s="124"/>
      <c r="F1674" s="125"/>
      <c r="G1674" s="125"/>
      <c r="H1674" s="125"/>
      <c r="I1674" s="125"/>
      <c r="J1674" s="125"/>
      <c r="K1674" s="125"/>
      <c r="L1674" s="125"/>
      <c r="M1674" s="125"/>
      <c r="N1674" s="125"/>
      <c r="O1674" s="125"/>
      <c r="P1674" s="125"/>
      <c r="Q1674" s="125"/>
      <c r="R1674" s="125"/>
      <c r="S1674" s="125"/>
      <c r="T1674" s="124"/>
      <c r="U1674" s="124"/>
      <c r="V1674" s="124"/>
      <c r="W1674" s="124"/>
      <c r="X1674" s="124"/>
    </row>
    <row r="1675" spans="1:24">
      <c r="A1675" s="124"/>
      <c r="B1675" s="124"/>
      <c r="C1675" s="124"/>
      <c r="D1675" s="124"/>
      <c r="E1675" s="124"/>
      <c r="F1675" s="125"/>
      <c r="G1675" s="125"/>
      <c r="H1675" s="125"/>
      <c r="I1675" s="125"/>
      <c r="J1675" s="125"/>
      <c r="K1675" s="125"/>
      <c r="L1675" s="125"/>
      <c r="M1675" s="125"/>
      <c r="N1675" s="125"/>
      <c r="O1675" s="125"/>
      <c r="P1675" s="125"/>
      <c r="Q1675" s="125"/>
      <c r="R1675" s="125"/>
      <c r="S1675" s="125"/>
      <c r="T1675" s="124"/>
      <c r="U1675" s="124"/>
      <c r="V1675" s="124"/>
      <c r="W1675" s="124"/>
      <c r="X1675" s="124"/>
    </row>
    <row r="1676" spans="1:24">
      <c r="A1676" s="124"/>
      <c r="B1676" s="124"/>
      <c r="C1676" s="124"/>
      <c r="D1676" s="124"/>
      <c r="E1676" s="124"/>
      <c r="F1676" s="125"/>
      <c r="G1676" s="125"/>
      <c r="H1676" s="125"/>
      <c r="I1676" s="125"/>
      <c r="J1676" s="125"/>
      <c r="K1676" s="125"/>
      <c r="L1676" s="125"/>
      <c r="M1676" s="125"/>
      <c r="N1676" s="125"/>
      <c r="O1676" s="125"/>
      <c r="P1676" s="125"/>
      <c r="Q1676" s="125"/>
      <c r="R1676" s="125"/>
      <c r="S1676" s="125"/>
      <c r="T1676" s="124"/>
      <c r="U1676" s="124"/>
      <c r="V1676" s="124"/>
      <c r="W1676" s="124"/>
      <c r="X1676" s="124"/>
    </row>
    <row r="1677" spans="1:24">
      <c r="A1677" s="124"/>
      <c r="B1677" s="124"/>
      <c r="C1677" s="124"/>
      <c r="D1677" s="124"/>
      <c r="E1677" s="124"/>
      <c r="F1677" s="125"/>
      <c r="G1677" s="125"/>
      <c r="H1677" s="125"/>
      <c r="I1677" s="125"/>
      <c r="J1677" s="125"/>
      <c r="K1677" s="125"/>
      <c r="L1677" s="125"/>
      <c r="M1677" s="125"/>
      <c r="N1677" s="125"/>
      <c r="O1677" s="125"/>
      <c r="P1677" s="125"/>
      <c r="Q1677" s="125"/>
      <c r="R1677" s="125"/>
      <c r="S1677" s="125"/>
      <c r="T1677" s="124"/>
      <c r="U1677" s="124"/>
      <c r="V1677" s="124"/>
      <c r="W1677" s="124"/>
      <c r="X1677" s="124"/>
    </row>
    <row r="1678" spans="1:24">
      <c r="A1678" s="124"/>
      <c r="B1678" s="124"/>
      <c r="C1678" s="124"/>
      <c r="D1678" s="124"/>
      <c r="E1678" s="124"/>
      <c r="F1678" s="125"/>
      <c r="G1678" s="125"/>
      <c r="H1678" s="125"/>
      <c r="I1678" s="125"/>
      <c r="J1678" s="125"/>
      <c r="K1678" s="125"/>
      <c r="L1678" s="125"/>
      <c r="M1678" s="125"/>
      <c r="N1678" s="125"/>
      <c r="O1678" s="125"/>
      <c r="P1678" s="125"/>
      <c r="Q1678" s="125"/>
      <c r="R1678" s="125"/>
      <c r="S1678" s="125"/>
      <c r="T1678" s="124"/>
      <c r="U1678" s="124"/>
      <c r="V1678" s="124"/>
      <c r="W1678" s="124"/>
      <c r="X1678" s="124"/>
    </row>
    <row r="1679" spans="1:24">
      <c r="A1679" s="124"/>
      <c r="B1679" s="124"/>
      <c r="C1679" s="124"/>
      <c r="D1679" s="124"/>
      <c r="E1679" s="124"/>
      <c r="F1679" s="125"/>
      <c r="G1679" s="125"/>
      <c r="H1679" s="125"/>
      <c r="I1679" s="125"/>
      <c r="J1679" s="125"/>
      <c r="K1679" s="125"/>
      <c r="L1679" s="125"/>
      <c r="M1679" s="125"/>
      <c r="N1679" s="125"/>
      <c r="O1679" s="125"/>
      <c r="P1679" s="125"/>
      <c r="Q1679" s="125"/>
      <c r="R1679" s="125"/>
      <c r="S1679" s="125"/>
      <c r="T1679" s="124"/>
      <c r="U1679" s="124"/>
      <c r="V1679" s="124"/>
      <c r="W1679" s="124"/>
      <c r="X1679" s="124"/>
    </row>
    <row r="1680" spans="1:24">
      <c r="A1680" s="124"/>
      <c r="B1680" s="124"/>
      <c r="C1680" s="124"/>
      <c r="D1680" s="124"/>
      <c r="E1680" s="124"/>
      <c r="F1680" s="125"/>
      <c r="G1680" s="125"/>
      <c r="H1680" s="125"/>
      <c r="I1680" s="125"/>
      <c r="J1680" s="125"/>
      <c r="K1680" s="125"/>
      <c r="L1680" s="125"/>
      <c r="M1680" s="125"/>
      <c r="N1680" s="125"/>
      <c r="O1680" s="125"/>
      <c r="P1680" s="125"/>
      <c r="Q1680" s="125"/>
      <c r="R1680" s="125"/>
      <c r="S1680" s="125"/>
      <c r="T1680" s="124"/>
      <c r="U1680" s="124"/>
      <c r="V1680" s="124"/>
      <c r="W1680" s="124"/>
      <c r="X1680" s="124"/>
    </row>
    <row r="1681" spans="1:24">
      <c r="A1681" s="124"/>
      <c r="B1681" s="124"/>
      <c r="C1681" s="124"/>
      <c r="D1681" s="124"/>
      <c r="E1681" s="124"/>
      <c r="F1681" s="125"/>
      <c r="G1681" s="125"/>
      <c r="H1681" s="125"/>
      <c r="I1681" s="125"/>
      <c r="J1681" s="125"/>
      <c r="K1681" s="125"/>
      <c r="L1681" s="125"/>
      <c r="M1681" s="125"/>
      <c r="N1681" s="125"/>
      <c r="O1681" s="125"/>
      <c r="P1681" s="125"/>
      <c r="Q1681" s="125"/>
      <c r="R1681" s="125"/>
      <c r="S1681" s="125"/>
      <c r="T1681" s="124"/>
      <c r="U1681" s="124"/>
      <c r="V1681" s="124"/>
      <c r="W1681" s="124"/>
      <c r="X1681" s="124"/>
    </row>
    <row r="1682" spans="1:24">
      <c r="A1682" s="124"/>
      <c r="B1682" s="124"/>
      <c r="C1682" s="124"/>
      <c r="D1682" s="124"/>
      <c r="E1682" s="124"/>
      <c r="F1682" s="125"/>
      <c r="G1682" s="125"/>
      <c r="H1682" s="125"/>
      <c r="I1682" s="125"/>
      <c r="J1682" s="125"/>
      <c r="K1682" s="125"/>
      <c r="L1682" s="125"/>
      <c r="M1682" s="125"/>
      <c r="N1682" s="125"/>
      <c r="O1682" s="125"/>
      <c r="P1682" s="125"/>
      <c r="Q1682" s="125"/>
      <c r="R1682" s="125"/>
      <c r="S1682" s="125"/>
      <c r="T1682" s="124"/>
      <c r="U1682" s="124"/>
      <c r="V1682" s="124"/>
      <c r="W1682" s="124"/>
      <c r="X1682" s="124"/>
    </row>
    <row r="1683" spans="1:24">
      <c r="A1683" s="124"/>
      <c r="B1683" s="124"/>
      <c r="C1683" s="124"/>
      <c r="D1683" s="124"/>
      <c r="E1683" s="124"/>
      <c r="F1683" s="125"/>
      <c r="G1683" s="125"/>
      <c r="H1683" s="125"/>
      <c r="I1683" s="125"/>
      <c r="J1683" s="125"/>
      <c r="K1683" s="125"/>
      <c r="L1683" s="125"/>
      <c r="M1683" s="125"/>
      <c r="N1683" s="125"/>
      <c r="O1683" s="125"/>
      <c r="P1683" s="125"/>
      <c r="Q1683" s="125"/>
      <c r="R1683" s="125"/>
      <c r="S1683" s="125"/>
      <c r="T1683" s="124"/>
      <c r="U1683" s="124"/>
      <c r="V1683" s="124"/>
      <c r="W1683" s="124"/>
      <c r="X1683" s="124"/>
    </row>
    <row r="1684" spans="1:24">
      <c r="A1684" s="124"/>
      <c r="B1684" s="124"/>
      <c r="C1684" s="124"/>
      <c r="D1684" s="124"/>
      <c r="E1684" s="124"/>
      <c r="F1684" s="125"/>
      <c r="G1684" s="125"/>
      <c r="H1684" s="125"/>
      <c r="I1684" s="125"/>
      <c r="J1684" s="125"/>
      <c r="K1684" s="125"/>
      <c r="L1684" s="125"/>
      <c r="M1684" s="125"/>
      <c r="N1684" s="125"/>
      <c r="O1684" s="125"/>
      <c r="P1684" s="125"/>
      <c r="Q1684" s="125"/>
      <c r="R1684" s="125"/>
      <c r="S1684" s="125"/>
      <c r="T1684" s="124"/>
      <c r="U1684" s="124"/>
      <c r="V1684" s="124"/>
      <c r="W1684" s="124"/>
      <c r="X1684" s="124"/>
    </row>
    <row r="1685" spans="1:24">
      <c r="A1685" s="124"/>
      <c r="B1685" s="124"/>
      <c r="C1685" s="124"/>
      <c r="D1685" s="124"/>
      <c r="E1685" s="124"/>
      <c r="F1685" s="125"/>
      <c r="G1685" s="125"/>
      <c r="H1685" s="125"/>
      <c r="I1685" s="125"/>
      <c r="J1685" s="125"/>
      <c r="K1685" s="125"/>
      <c r="L1685" s="125"/>
      <c r="M1685" s="125"/>
      <c r="N1685" s="125"/>
      <c r="O1685" s="125"/>
      <c r="P1685" s="125"/>
      <c r="Q1685" s="125"/>
      <c r="R1685" s="125"/>
      <c r="S1685" s="125"/>
      <c r="T1685" s="124"/>
      <c r="U1685" s="124"/>
      <c r="V1685" s="124"/>
      <c r="W1685" s="124"/>
      <c r="X1685" s="124"/>
    </row>
    <row r="1686" spans="1:24">
      <c r="A1686" s="124"/>
      <c r="B1686" s="124"/>
      <c r="C1686" s="124"/>
      <c r="D1686" s="124"/>
      <c r="E1686" s="124"/>
      <c r="F1686" s="125"/>
      <c r="G1686" s="125"/>
      <c r="H1686" s="125"/>
      <c r="I1686" s="125"/>
      <c r="J1686" s="125"/>
      <c r="K1686" s="125"/>
      <c r="L1686" s="125"/>
      <c r="M1686" s="125"/>
      <c r="N1686" s="125"/>
      <c r="O1686" s="125"/>
      <c r="P1686" s="125"/>
      <c r="Q1686" s="125"/>
      <c r="R1686" s="125"/>
      <c r="S1686" s="125"/>
      <c r="T1686" s="124"/>
      <c r="U1686" s="124"/>
      <c r="V1686" s="124"/>
      <c r="W1686" s="124"/>
      <c r="X1686" s="124"/>
    </row>
    <row r="1687" spans="1:24">
      <c r="A1687" s="124"/>
      <c r="B1687" s="124"/>
      <c r="C1687" s="124"/>
      <c r="D1687" s="124"/>
      <c r="E1687" s="124"/>
      <c r="F1687" s="125"/>
      <c r="G1687" s="125"/>
      <c r="H1687" s="125"/>
      <c r="I1687" s="125"/>
      <c r="J1687" s="125"/>
      <c r="K1687" s="125"/>
      <c r="L1687" s="125"/>
      <c r="M1687" s="125"/>
      <c r="N1687" s="125"/>
      <c r="O1687" s="125"/>
      <c r="P1687" s="125"/>
      <c r="Q1687" s="125"/>
      <c r="R1687" s="125"/>
      <c r="S1687" s="125"/>
      <c r="T1687" s="124"/>
      <c r="U1687" s="124"/>
      <c r="V1687" s="124"/>
      <c r="W1687" s="124"/>
      <c r="X1687" s="124"/>
    </row>
    <row r="1688" spans="1:24">
      <c r="A1688" s="124"/>
      <c r="B1688" s="124"/>
      <c r="C1688" s="124"/>
      <c r="D1688" s="124"/>
      <c r="E1688" s="124"/>
      <c r="F1688" s="125"/>
      <c r="G1688" s="125"/>
      <c r="H1688" s="125"/>
      <c r="I1688" s="125"/>
      <c r="J1688" s="125"/>
      <c r="K1688" s="125"/>
      <c r="L1688" s="125"/>
      <c r="M1688" s="125"/>
      <c r="N1688" s="125"/>
      <c r="O1688" s="125"/>
      <c r="P1688" s="125"/>
      <c r="Q1688" s="125"/>
      <c r="R1688" s="125"/>
      <c r="S1688" s="125"/>
      <c r="T1688" s="124"/>
      <c r="U1688" s="124"/>
      <c r="V1688" s="124"/>
      <c r="W1688" s="124"/>
      <c r="X1688" s="124"/>
    </row>
    <row r="1689" spans="1:24">
      <c r="A1689" s="124"/>
      <c r="B1689" s="124"/>
      <c r="C1689" s="124"/>
      <c r="D1689" s="124"/>
      <c r="E1689" s="124"/>
      <c r="F1689" s="125"/>
      <c r="G1689" s="125"/>
      <c r="H1689" s="125"/>
      <c r="I1689" s="125"/>
      <c r="J1689" s="125"/>
      <c r="K1689" s="125"/>
      <c r="L1689" s="125"/>
      <c r="M1689" s="125"/>
      <c r="N1689" s="125"/>
      <c r="O1689" s="125"/>
      <c r="P1689" s="125"/>
      <c r="Q1689" s="125"/>
      <c r="R1689" s="125"/>
      <c r="S1689" s="125"/>
      <c r="T1689" s="124"/>
      <c r="U1689" s="124"/>
      <c r="V1689" s="124"/>
      <c r="W1689" s="124"/>
      <c r="X1689" s="124"/>
    </row>
    <row r="1690" spans="1:24">
      <c r="A1690" s="124"/>
      <c r="B1690" s="124"/>
      <c r="C1690" s="124"/>
      <c r="D1690" s="124"/>
      <c r="E1690" s="124"/>
      <c r="F1690" s="125"/>
      <c r="G1690" s="125"/>
      <c r="H1690" s="125"/>
      <c r="I1690" s="125"/>
      <c r="J1690" s="125"/>
      <c r="K1690" s="125"/>
      <c r="L1690" s="125"/>
      <c r="M1690" s="125"/>
      <c r="N1690" s="125"/>
      <c r="O1690" s="125"/>
      <c r="P1690" s="125"/>
      <c r="Q1690" s="125"/>
      <c r="R1690" s="125"/>
      <c r="S1690" s="125"/>
      <c r="T1690" s="124"/>
      <c r="U1690" s="124"/>
      <c r="V1690" s="124"/>
      <c r="W1690" s="124"/>
      <c r="X1690" s="124"/>
    </row>
    <row r="1691" spans="1:24">
      <c r="A1691" s="124"/>
      <c r="B1691" s="124"/>
      <c r="C1691" s="124"/>
      <c r="D1691" s="124"/>
      <c r="E1691" s="124"/>
      <c r="F1691" s="125"/>
      <c r="G1691" s="125"/>
      <c r="H1691" s="125"/>
      <c r="I1691" s="125"/>
      <c r="J1691" s="125"/>
      <c r="K1691" s="125"/>
      <c r="L1691" s="125"/>
      <c r="M1691" s="125"/>
      <c r="N1691" s="125"/>
      <c r="O1691" s="125"/>
      <c r="P1691" s="125"/>
      <c r="Q1691" s="125"/>
      <c r="R1691" s="125"/>
      <c r="S1691" s="125"/>
      <c r="T1691" s="124"/>
      <c r="U1691" s="124"/>
      <c r="V1691" s="124"/>
      <c r="W1691" s="124"/>
      <c r="X1691" s="124"/>
    </row>
    <row r="1692" spans="1:24">
      <c r="A1692" s="124"/>
      <c r="B1692" s="124"/>
      <c r="C1692" s="124"/>
      <c r="D1692" s="124"/>
      <c r="E1692" s="124"/>
      <c r="F1692" s="125"/>
      <c r="G1692" s="125"/>
      <c r="H1692" s="125"/>
      <c r="I1692" s="125"/>
      <c r="J1692" s="125"/>
      <c r="K1692" s="125"/>
      <c r="L1692" s="125"/>
      <c r="M1692" s="125"/>
      <c r="N1692" s="125"/>
      <c r="O1692" s="125"/>
      <c r="P1692" s="125"/>
      <c r="Q1692" s="125"/>
      <c r="R1692" s="125"/>
      <c r="S1692" s="125"/>
      <c r="T1692" s="124"/>
      <c r="U1692" s="124"/>
      <c r="V1692" s="124"/>
      <c r="W1692" s="124"/>
      <c r="X1692" s="124"/>
    </row>
    <row r="1693" spans="1:24">
      <c r="A1693" s="124"/>
      <c r="B1693" s="124"/>
      <c r="C1693" s="124"/>
      <c r="D1693" s="124"/>
      <c r="E1693" s="124"/>
      <c r="F1693" s="125"/>
      <c r="G1693" s="125"/>
      <c r="H1693" s="125"/>
      <c r="I1693" s="125"/>
      <c r="J1693" s="125"/>
      <c r="K1693" s="125"/>
      <c r="L1693" s="125"/>
      <c r="M1693" s="125"/>
      <c r="N1693" s="125"/>
      <c r="O1693" s="125"/>
      <c r="P1693" s="125"/>
      <c r="Q1693" s="125"/>
      <c r="R1693" s="125"/>
      <c r="S1693" s="125"/>
      <c r="T1693" s="124"/>
      <c r="U1693" s="124"/>
      <c r="V1693" s="124"/>
      <c r="W1693" s="124"/>
      <c r="X1693" s="124"/>
    </row>
    <row r="1694" spans="1:24">
      <c r="A1694" s="124"/>
      <c r="B1694" s="124"/>
      <c r="C1694" s="124"/>
      <c r="D1694" s="124"/>
      <c r="E1694" s="124"/>
      <c r="F1694" s="125"/>
      <c r="G1694" s="125"/>
      <c r="H1694" s="125"/>
      <c r="I1694" s="125"/>
      <c r="J1694" s="125"/>
      <c r="K1694" s="125"/>
      <c r="L1694" s="125"/>
      <c r="M1694" s="125"/>
      <c r="N1694" s="125"/>
      <c r="O1694" s="125"/>
      <c r="P1694" s="125"/>
      <c r="Q1694" s="125"/>
      <c r="R1694" s="125"/>
      <c r="S1694" s="125"/>
      <c r="T1694" s="124"/>
      <c r="U1694" s="124"/>
      <c r="V1694" s="124"/>
      <c r="W1694" s="124"/>
      <c r="X1694" s="124"/>
    </row>
    <row r="1695" spans="1:24">
      <c r="A1695" s="124"/>
      <c r="B1695" s="124"/>
      <c r="C1695" s="124"/>
      <c r="D1695" s="124"/>
      <c r="E1695" s="124"/>
      <c r="F1695" s="125"/>
      <c r="G1695" s="125"/>
      <c r="H1695" s="125"/>
      <c r="I1695" s="125"/>
      <c r="J1695" s="125"/>
      <c r="K1695" s="125"/>
      <c r="L1695" s="125"/>
      <c r="M1695" s="125"/>
      <c r="N1695" s="125"/>
      <c r="O1695" s="125"/>
      <c r="P1695" s="125"/>
      <c r="Q1695" s="125"/>
      <c r="R1695" s="125"/>
      <c r="S1695" s="125"/>
      <c r="T1695" s="124"/>
      <c r="U1695" s="124"/>
      <c r="V1695" s="124"/>
      <c r="W1695" s="124"/>
      <c r="X1695" s="124"/>
    </row>
    <row r="1696" spans="1:24">
      <c r="A1696" s="124"/>
      <c r="B1696" s="124"/>
      <c r="C1696" s="124"/>
      <c r="D1696" s="124"/>
      <c r="E1696" s="124"/>
      <c r="F1696" s="125"/>
      <c r="G1696" s="125"/>
      <c r="H1696" s="125"/>
      <c r="I1696" s="125"/>
      <c r="J1696" s="125"/>
      <c r="K1696" s="125"/>
      <c r="L1696" s="125"/>
      <c r="M1696" s="125"/>
      <c r="N1696" s="125"/>
      <c r="O1696" s="125"/>
      <c r="P1696" s="125"/>
      <c r="Q1696" s="125"/>
      <c r="R1696" s="125"/>
      <c r="S1696" s="125"/>
      <c r="T1696" s="124"/>
      <c r="U1696" s="124"/>
      <c r="V1696" s="124"/>
      <c r="W1696" s="124"/>
      <c r="X1696" s="124"/>
    </row>
    <row r="1697" spans="1:24">
      <c r="A1697" s="124"/>
      <c r="B1697" s="124"/>
      <c r="C1697" s="124"/>
      <c r="D1697" s="124"/>
      <c r="E1697" s="124"/>
      <c r="F1697" s="125"/>
      <c r="G1697" s="125"/>
      <c r="H1697" s="125"/>
      <c r="I1697" s="125"/>
      <c r="J1697" s="125"/>
      <c r="K1697" s="125"/>
      <c r="L1697" s="125"/>
      <c r="M1697" s="125"/>
      <c r="N1697" s="125"/>
      <c r="O1697" s="125"/>
      <c r="P1697" s="125"/>
      <c r="Q1697" s="125"/>
      <c r="R1697" s="125"/>
      <c r="S1697" s="125"/>
      <c r="T1697" s="124"/>
      <c r="U1697" s="124"/>
      <c r="V1697" s="124"/>
      <c r="W1697" s="124"/>
      <c r="X1697" s="124"/>
    </row>
    <row r="1698" spans="1:24">
      <c r="A1698" s="124"/>
      <c r="B1698" s="124"/>
      <c r="C1698" s="124"/>
      <c r="D1698" s="124"/>
      <c r="E1698" s="124"/>
      <c r="F1698" s="125"/>
      <c r="G1698" s="125"/>
      <c r="H1698" s="125"/>
      <c r="I1698" s="125"/>
      <c r="J1698" s="125"/>
      <c r="K1698" s="125"/>
      <c r="L1698" s="125"/>
      <c r="M1698" s="125"/>
      <c r="N1698" s="125"/>
      <c r="O1698" s="125"/>
      <c r="P1698" s="125"/>
      <c r="Q1698" s="125"/>
      <c r="R1698" s="125"/>
      <c r="S1698" s="125"/>
      <c r="T1698" s="124"/>
      <c r="U1698" s="124"/>
      <c r="V1698" s="124"/>
      <c r="W1698" s="124"/>
      <c r="X1698" s="124"/>
    </row>
    <row r="1699" spans="1:24">
      <c r="A1699" s="124"/>
      <c r="B1699" s="124"/>
      <c r="C1699" s="124"/>
      <c r="D1699" s="124"/>
      <c r="E1699" s="124"/>
      <c r="F1699" s="125"/>
      <c r="G1699" s="125"/>
      <c r="H1699" s="125"/>
      <c r="I1699" s="125"/>
      <c r="J1699" s="125"/>
      <c r="K1699" s="125"/>
      <c r="L1699" s="125"/>
      <c r="M1699" s="125"/>
      <c r="N1699" s="125"/>
      <c r="O1699" s="125"/>
      <c r="P1699" s="125"/>
      <c r="Q1699" s="125"/>
      <c r="R1699" s="125"/>
      <c r="S1699" s="125"/>
      <c r="T1699" s="124"/>
      <c r="U1699" s="124"/>
      <c r="V1699" s="124"/>
      <c r="W1699" s="124"/>
      <c r="X1699" s="124"/>
    </row>
    <row r="1700" spans="1:24">
      <c r="A1700" s="124"/>
      <c r="B1700" s="124"/>
      <c r="C1700" s="124"/>
      <c r="D1700" s="124"/>
      <c r="E1700" s="124"/>
      <c r="F1700" s="125"/>
      <c r="G1700" s="125"/>
      <c r="H1700" s="125"/>
      <c r="I1700" s="125"/>
      <c r="J1700" s="125"/>
      <c r="K1700" s="125"/>
      <c r="L1700" s="125"/>
      <c r="M1700" s="125"/>
      <c r="N1700" s="125"/>
      <c r="O1700" s="125"/>
      <c r="P1700" s="125"/>
      <c r="Q1700" s="125"/>
      <c r="R1700" s="125"/>
      <c r="S1700" s="125"/>
      <c r="T1700" s="124"/>
      <c r="U1700" s="124"/>
      <c r="V1700" s="124"/>
      <c r="W1700" s="124"/>
      <c r="X1700" s="124"/>
    </row>
    <row r="1701" spans="1:24">
      <c r="A1701" s="124"/>
      <c r="B1701" s="124"/>
      <c r="C1701" s="124"/>
      <c r="D1701" s="124"/>
      <c r="E1701" s="124"/>
      <c r="F1701" s="125"/>
      <c r="G1701" s="125"/>
      <c r="H1701" s="125"/>
      <c r="I1701" s="125"/>
      <c r="J1701" s="125"/>
      <c r="K1701" s="125"/>
      <c r="L1701" s="125"/>
      <c r="M1701" s="125"/>
      <c r="N1701" s="125"/>
      <c r="O1701" s="125"/>
      <c r="P1701" s="125"/>
      <c r="Q1701" s="125"/>
      <c r="R1701" s="125"/>
      <c r="S1701" s="125"/>
      <c r="T1701" s="124"/>
      <c r="U1701" s="124"/>
      <c r="V1701" s="124"/>
      <c r="W1701" s="124"/>
      <c r="X1701" s="124"/>
    </row>
    <row r="1702" spans="1:24">
      <c r="A1702" s="124"/>
      <c r="B1702" s="124"/>
      <c r="C1702" s="124"/>
      <c r="D1702" s="124"/>
      <c r="E1702" s="124"/>
      <c r="F1702" s="125"/>
      <c r="G1702" s="125"/>
      <c r="H1702" s="125"/>
      <c r="I1702" s="125"/>
      <c r="J1702" s="125"/>
      <c r="K1702" s="125"/>
      <c r="L1702" s="125"/>
      <c r="M1702" s="125"/>
      <c r="N1702" s="125"/>
      <c r="O1702" s="125"/>
      <c r="P1702" s="125"/>
      <c r="Q1702" s="125"/>
      <c r="R1702" s="125"/>
      <c r="S1702" s="125"/>
      <c r="T1702" s="124"/>
      <c r="U1702" s="124"/>
      <c r="V1702" s="124"/>
      <c r="W1702" s="124"/>
      <c r="X1702" s="124"/>
    </row>
    <row r="1703" spans="1:24">
      <c r="A1703" s="124"/>
      <c r="B1703" s="124"/>
      <c r="C1703" s="124"/>
      <c r="D1703" s="124"/>
      <c r="E1703" s="124"/>
      <c r="F1703" s="125"/>
      <c r="G1703" s="125"/>
      <c r="H1703" s="125"/>
      <c r="I1703" s="125"/>
      <c r="J1703" s="125"/>
      <c r="K1703" s="125"/>
      <c r="L1703" s="125"/>
      <c r="M1703" s="125"/>
      <c r="N1703" s="125"/>
      <c r="O1703" s="125"/>
      <c r="P1703" s="125"/>
      <c r="Q1703" s="125"/>
      <c r="R1703" s="125"/>
      <c r="S1703" s="125"/>
      <c r="T1703" s="124"/>
      <c r="U1703" s="124"/>
      <c r="V1703" s="124"/>
      <c r="W1703" s="124"/>
      <c r="X1703" s="124"/>
    </row>
    <row r="1704" spans="1:24">
      <c r="A1704" s="124"/>
      <c r="B1704" s="124"/>
      <c r="C1704" s="124"/>
      <c r="D1704" s="124"/>
      <c r="E1704" s="124"/>
      <c r="F1704" s="125"/>
      <c r="G1704" s="125"/>
      <c r="H1704" s="125"/>
      <c r="I1704" s="125"/>
      <c r="J1704" s="125"/>
      <c r="K1704" s="125"/>
      <c r="L1704" s="125"/>
      <c r="M1704" s="125"/>
      <c r="N1704" s="125"/>
      <c r="O1704" s="125"/>
      <c r="P1704" s="125"/>
      <c r="Q1704" s="125"/>
      <c r="R1704" s="125"/>
      <c r="S1704" s="125"/>
      <c r="T1704" s="124"/>
      <c r="U1704" s="124"/>
      <c r="V1704" s="124"/>
      <c r="W1704" s="124"/>
      <c r="X1704" s="124"/>
    </row>
    <row r="1705" spans="1:24">
      <c r="A1705" s="124"/>
      <c r="B1705" s="124"/>
      <c r="C1705" s="124"/>
      <c r="D1705" s="124"/>
      <c r="E1705" s="124"/>
      <c r="F1705" s="125"/>
      <c r="G1705" s="125"/>
      <c r="H1705" s="125"/>
      <c r="I1705" s="125"/>
      <c r="J1705" s="125"/>
      <c r="K1705" s="125"/>
      <c r="L1705" s="125"/>
      <c r="M1705" s="125"/>
      <c r="N1705" s="125"/>
      <c r="O1705" s="125"/>
      <c r="P1705" s="125"/>
      <c r="Q1705" s="125"/>
      <c r="R1705" s="125"/>
      <c r="S1705" s="125"/>
      <c r="T1705" s="124"/>
      <c r="U1705" s="124"/>
      <c r="V1705" s="124"/>
      <c r="W1705" s="124"/>
      <c r="X1705" s="124"/>
    </row>
    <row r="1706" spans="1:24">
      <c r="A1706" s="124"/>
      <c r="B1706" s="124"/>
      <c r="C1706" s="124"/>
      <c r="D1706" s="124"/>
      <c r="E1706" s="124"/>
      <c r="F1706" s="125"/>
      <c r="G1706" s="125"/>
      <c r="H1706" s="125"/>
      <c r="I1706" s="125"/>
      <c r="J1706" s="125"/>
      <c r="K1706" s="125"/>
      <c r="L1706" s="125"/>
      <c r="M1706" s="125"/>
      <c r="N1706" s="125"/>
      <c r="O1706" s="125"/>
      <c r="P1706" s="125"/>
      <c r="Q1706" s="125"/>
      <c r="R1706" s="125"/>
      <c r="S1706" s="125"/>
      <c r="T1706" s="124"/>
      <c r="U1706" s="124"/>
      <c r="V1706" s="124"/>
      <c r="W1706" s="124"/>
      <c r="X1706" s="124"/>
    </row>
    <row r="1707" spans="1:24">
      <c r="A1707" s="124"/>
      <c r="B1707" s="124"/>
      <c r="C1707" s="124"/>
      <c r="D1707" s="124"/>
      <c r="E1707" s="124"/>
      <c r="F1707" s="125"/>
      <c r="G1707" s="125"/>
      <c r="H1707" s="125"/>
      <c r="I1707" s="125"/>
      <c r="J1707" s="125"/>
      <c r="K1707" s="125"/>
      <c r="L1707" s="125"/>
      <c r="M1707" s="125"/>
      <c r="N1707" s="125"/>
      <c r="O1707" s="125"/>
      <c r="P1707" s="125"/>
      <c r="Q1707" s="125"/>
      <c r="R1707" s="125"/>
      <c r="S1707" s="125"/>
      <c r="T1707" s="124"/>
      <c r="U1707" s="124"/>
      <c r="V1707" s="124"/>
      <c r="W1707" s="124"/>
      <c r="X1707" s="124"/>
    </row>
    <row r="1708" spans="1:24">
      <c r="A1708" s="124"/>
      <c r="B1708" s="124"/>
      <c r="C1708" s="124"/>
      <c r="D1708" s="124"/>
      <c r="E1708" s="124"/>
      <c r="F1708" s="125"/>
      <c r="G1708" s="125"/>
      <c r="H1708" s="125"/>
      <c r="I1708" s="125"/>
      <c r="J1708" s="125"/>
      <c r="K1708" s="125"/>
      <c r="L1708" s="125"/>
      <c r="M1708" s="125"/>
      <c r="N1708" s="125"/>
      <c r="O1708" s="125"/>
      <c r="P1708" s="125"/>
      <c r="Q1708" s="125"/>
      <c r="R1708" s="125"/>
      <c r="S1708" s="125"/>
      <c r="T1708" s="124"/>
      <c r="U1708" s="124"/>
      <c r="V1708" s="124"/>
      <c r="W1708" s="124"/>
      <c r="X1708" s="124"/>
    </row>
    <row r="1709" spans="1:24">
      <c r="A1709" s="124"/>
      <c r="B1709" s="124"/>
      <c r="C1709" s="124"/>
      <c r="D1709" s="124"/>
      <c r="E1709" s="124"/>
      <c r="F1709" s="125"/>
      <c r="G1709" s="125"/>
      <c r="H1709" s="125"/>
      <c r="I1709" s="125"/>
      <c r="J1709" s="125"/>
      <c r="K1709" s="125"/>
      <c r="L1709" s="125"/>
      <c r="M1709" s="125"/>
      <c r="N1709" s="125"/>
      <c r="O1709" s="125"/>
      <c r="P1709" s="125"/>
      <c r="Q1709" s="125"/>
      <c r="R1709" s="125"/>
      <c r="S1709" s="125"/>
      <c r="T1709" s="124"/>
      <c r="U1709" s="124"/>
      <c r="V1709" s="124"/>
      <c r="W1709" s="124"/>
      <c r="X1709" s="124"/>
    </row>
    <row r="1710" spans="1:24">
      <c r="A1710" s="124"/>
      <c r="B1710" s="124"/>
      <c r="C1710" s="124"/>
      <c r="D1710" s="124"/>
      <c r="E1710" s="124"/>
      <c r="F1710" s="125"/>
      <c r="G1710" s="125"/>
      <c r="H1710" s="125"/>
      <c r="I1710" s="125"/>
      <c r="J1710" s="125"/>
      <c r="K1710" s="125"/>
      <c r="L1710" s="125"/>
      <c r="M1710" s="125"/>
      <c r="N1710" s="125"/>
      <c r="O1710" s="125"/>
      <c r="P1710" s="125"/>
      <c r="Q1710" s="125"/>
      <c r="R1710" s="125"/>
      <c r="S1710" s="125"/>
      <c r="T1710" s="124"/>
      <c r="U1710" s="124"/>
      <c r="V1710" s="124"/>
      <c r="W1710" s="124"/>
      <c r="X1710" s="124"/>
    </row>
    <row r="1711" spans="1:24">
      <c r="A1711" s="124"/>
      <c r="B1711" s="124"/>
      <c r="C1711" s="124"/>
      <c r="D1711" s="124"/>
      <c r="E1711" s="124"/>
      <c r="F1711" s="125"/>
      <c r="G1711" s="125"/>
      <c r="H1711" s="125"/>
      <c r="I1711" s="125"/>
      <c r="J1711" s="125"/>
      <c r="K1711" s="125"/>
      <c r="L1711" s="125"/>
      <c r="M1711" s="125"/>
      <c r="N1711" s="125"/>
      <c r="O1711" s="125"/>
      <c r="P1711" s="125"/>
      <c r="Q1711" s="125"/>
      <c r="R1711" s="125"/>
      <c r="S1711" s="125"/>
      <c r="T1711" s="124"/>
      <c r="U1711" s="124"/>
      <c r="V1711" s="124"/>
      <c r="W1711" s="124"/>
      <c r="X1711" s="124"/>
    </row>
    <row r="1712" spans="1:24">
      <c r="A1712" s="124"/>
      <c r="B1712" s="124"/>
      <c r="C1712" s="124"/>
      <c r="D1712" s="124"/>
      <c r="E1712" s="124"/>
      <c r="F1712" s="125"/>
      <c r="G1712" s="125"/>
      <c r="H1712" s="125"/>
      <c r="I1712" s="125"/>
      <c r="J1712" s="125"/>
      <c r="K1712" s="125"/>
      <c r="L1712" s="125"/>
      <c r="M1712" s="125"/>
      <c r="N1712" s="125"/>
      <c r="O1712" s="125"/>
      <c r="P1712" s="125"/>
      <c r="Q1712" s="125"/>
      <c r="R1712" s="125"/>
      <c r="S1712" s="125"/>
      <c r="T1712" s="124"/>
      <c r="U1712" s="124"/>
      <c r="V1712" s="124"/>
      <c r="W1712" s="124"/>
      <c r="X1712" s="124"/>
    </row>
    <row r="1713" spans="1:24">
      <c r="A1713" s="124"/>
      <c r="B1713" s="124"/>
      <c r="C1713" s="124"/>
      <c r="D1713" s="124"/>
      <c r="E1713" s="124"/>
      <c r="F1713" s="125"/>
      <c r="G1713" s="125"/>
      <c r="H1713" s="125"/>
      <c r="I1713" s="125"/>
      <c r="J1713" s="125"/>
      <c r="K1713" s="125"/>
      <c r="L1713" s="125"/>
      <c r="M1713" s="125"/>
      <c r="N1713" s="125"/>
      <c r="O1713" s="125"/>
      <c r="P1713" s="125"/>
      <c r="Q1713" s="125"/>
      <c r="R1713" s="125"/>
      <c r="S1713" s="125"/>
      <c r="T1713" s="124"/>
      <c r="U1713" s="124"/>
      <c r="V1713" s="124"/>
      <c r="W1713" s="124"/>
      <c r="X1713" s="124"/>
    </row>
    <row r="1714" spans="1:24">
      <c r="A1714" s="124"/>
      <c r="B1714" s="124"/>
      <c r="C1714" s="124"/>
      <c r="D1714" s="124"/>
      <c r="E1714" s="124"/>
      <c r="F1714" s="125"/>
      <c r="G1714" s="125"/>
      <c r="H1714" s="125"/>
      <c r="I1714" s="125"/>
      <c r="J1714" s="125"/>
      <c r="K1714" s="125"/>
      <c r="L1714" s="125"/>
      <c r="M1714" s="125"/>
      <c r="N1714" s="125"/>
      <c r="O1714" s="125"/>
      <c r="P1714" s="125"/>
      <c r="Q1714" s="125"/>
      <c r="R1714" s="125"/>
      <c r="S1714" s="125"/>
      <c r="T1714" s="124"/>
      <c r="U1714" s="124"/>
      <c r="V1714" s="124"/>
      <c r="W1714" s="124"/>
      <c r="X1714" s="124"/>
    </row>
    <row r="1715" spans="1:24">
      <c r="A1715" s="124"/>
      <c r="B1715" s="124"/>
      <c r="C1715" s="124"/>
      <c r="D1715" s="124"/>
      <c r="E1715" s="124"/>
      <c r="F1715" s="125"/>
      <c r="G1715" s="125"/>
      <c r="H1715" s="125"/>
      <c r="I1715" s="125"/>
      <c r="J1715" s="125"/>
      <c r="K1715" s="125"/>
      <c r="L1715" s="125"/>
      <c r="M1715" s="125"/>
      <c r="N1715" s="125"/>
      <c r="O1715" s="125"/>
      <c r="P1715" s="125"/>
      <c r="Q1715" s="125"/>
      <c r="R1715" s="125"/>
      <c r="S1715" s="125"/>
      <c r="T1715" s="124"/>
      <c r="U1715" s="124"/>
      <c r="V1715" s="124"/>
      <c r="W1715" s="124"/>
      <c r="X1715" s="124"/>
    </row>
    <row r="1716" spans="1:24">
      <c r="A1716" s="124"/>
      <c r="B1716" s="124"/>
      <c r="C1716" s="124"/>
      <c r="D1716" s="124"/>
      <c r="E1716" s="124"/>
      <c r="F1716" s="125"/>
      <c r="G1716" s="125"/>
      <c r="H1716" s="125"/>
      <c r="I1716" s="125"/>
      <c r="J1716" s="125"/>
      <c r="K1716" s="125"/>
      <c r="L1716" s="125"/>
      <c r="M1716" s="125"/>
      <c r="N1716" s="125"/>
      <c r="O1716" s="125"/>
      <c r="P1716" s="125"/>
      <c r="Q1716" s="125"/>
      <c r="R1716" s="125"/>
      <c r="S1716" s="125"/>
      <c r="T1716" s="124"/>
      <c r="U1716" s="124"/>
      <c r="V1716" s="124"/>
      <c r="W1716" s="124"/>
      <c r="X1716" s="124"/>
    </row>
    <row r="1717" spans="1:24">
      <c r="A1717" s="124"/>
      <c r="B1717" s="124"/>
      <c r="C1717" s="124"/>
      <c r="D1717" s="124"/>
      <c r="E1717" s="124"/>
      <c r="F1717" s="125"/>
      <c r="G1717" s="125"/>
      <c r="H1717" s="125"/>
      <c r="I1717" s="125"/>
      <c r="J1717" s="125"/>
      <c r="K1717" s="125"/>
      <c r="L1717" s="125"/>
      <c r="M1717" s="125"/>
      <c r="N1717" s="125"/>
      <c r="O1717" s="125"/>
      <c r="P1717" s="125"/>
      <c r="Q1717" s="125"/>
      <c r="R1717" s="125"/>
      <c r="S1717" s="125"/>
      <c r="T1717" s="124"/>
      <c r="U1717" s="124"/>
      <c r="V1717" s="124"/>
      <c r="W1717" s="124"/>
      <c r="X1717" s="124"/>
    </row>
    <row r="1718" spans="1:24">
      <c r="A1718" s="124"/>
      <c r="B1718" s="124"/>
      <c r="C1718" s="124"/>
      <c r="D1718" s="124"/>
      <c r="E1718" s="124"/>
      <c r="F1718" s="125"/>
      <c r="G1718" s="125"/>
      <c r="H1718" s="125"/>
      <c r="I1718" s="125"/>
      <c r="J1718" s="125"/>
      <c r="K1718" s="125"/>
      <c r="L1718" s="125"/>
      <c r="M1718" s="125"/>
      <c r="N1718" s="125"/>
      <c r="O1718" s="125"/>
      <c r="P1718" s="125"/>
      <c r="Q1718" s="125"/>
      <c r="R1718" s="125"/>
      <c r="S1718" s="125"/>
      <c r="T1718" s="124"/>
      <c r="U1718" s="124"/>
      <c r="V1718" s="124"/>
      <c r="W1718" s="124"/>
      <c r="X1718" s="124"/>
    </row>
    <row r="1719" spans="1:24">
      <c r="A1719" s="124"/>
      <c r="B1719" s="124"/>
      <c r="C1719" s="124"/>
      <c r="D1719" s="124"/>
      <c r="E1719" s="124"/>
      <c r="F1719" s="125"/>
      <c r="G1719" s="125"/>
      <c r="H1719" s="125"/>
      <c r="I1719" s="125"/>
      <c r="J1719" s="125"/>
      <c r="K1719" s="125"/>
      <c r="L1719" s="125"/>
      <c r="M1719" s="125"/>
      <c r="N1719" s="125"/>
      <c r="O1719" s="125"/>
      <c r="P1719" s="125"/>
      <c r="Q1719" s="125"/>
      <c r="R1719" s="125"/>
      <c r="S1719" s="125"/>
      <c r="T1719" s="124"/>
      <c r="U1719" s="124"/>
      <c r="V1719" s="124"/>
      <c r="W1719" s="124"/>
      <c r="X1719" s="124"/>
    </row>
    <row r="1720" spans="1:24">
      <c r="A1720" s="124"/>
      <c r="B1720" s="124"/>
      <c r="C1720" s="124"/>
      <c r="D1720" s="124"/>
      <c r="E1720" s="124"/>
      <c r="F1720" s="125"/>
      <c r="G1720" s="125"/>
      <c r="H1720" s="125"/>
      <c r="I1720" s="125"/>
      <c r="J1720" s="125"/>
      <c r="K1720" s="125"/>
      <c r="L1720" s="125"/>
      <c r="M1720" s="125"/>
      <c r="N1720" s="125"/>
      <c r="O1720" s="125"/>
      <c r="P1720" s="125"/>
      <c r="Q1720" s="125"/>
      <c r="R1720" s="125"/>
      <c r="S1720" s="125"/>
      <c r="T1720" s="124"/>
      <c r="U1720" s="124"/>
      <c r="V1720" s="124"/>
      <c r="W1720" s="124"/>
      <c r="X1720" s="124"/>
    </row>
    <row r="1721" spans="1:24">
      <c r="A1721" s="124"/>
      <c r="B1721" s="124"/>
      <c r="C1721" s="124"/>
      <c r="D1721" s="124"/>
      <c r="E1721" s="124"/>
      <c r="F1721" s="125"/>
      <c r="G1721" s="125"/>
      <c r="H1721" s="125"/>
      <c r="I1721" s="125"/>
      <c r="J1721" s="125"/>
      <c r="K1721" s="125"/>
      <c r="L1721" s="125"/>
      <c r="M1721" s="125"/>
      <c r="N1721" s="125"/>
      <c r="O1721" s="125"/>
      <c r="P1721" s="125"/>
      <c r="Q1721" s="125"/>
      <c r="R1721" s="125"/>
      <c r="S1721" s="125"/>
      <c r="T1721" s="124"/>
      <c r="U1721" s="124"/>
      <c r="V1721" s="124"/>
      <c r="W1721" s="124"/>
      <c r="X1721" s="124"/>
    </row>
    <row r="1722" spans="1:24">
      <c r="A1722" s="124"/>
      <c r="B1722" s="124"/>
      <c r="C1722" s="124"/>
      <c r="D1722" s="124"/>
      <c r="E1722" s="124"/>
      <c r="F1722" s="125"/>
      <c r="G1722" s="125"/>
      <c r="H1722" s="125"/>
      <c r="I1722" s="125"/>
      <c r="J1722" s="125"/>
      <c r="K1722" s="125"/>
      <c r="L1722" s="125"/>
      <c r="M1722" s="125"/>
      <c r="N1722" s="125"/>
      <c r="O1722" s="125"/>
      <c r="P1722" s="125"/>
      <c r="Q1722" s="125"/>
      <c r="R1722" s="125"/>
      <c r="S1722" s="125"/>
      <c r="T1722" s="124"/>
      <c r="U1722" s="124"/>
      <c r="V1722" s="124"/>
      <c r="W1722" s="124"/>
      <c r="X1722" s="124"/>
    </row>
    <row r="1723" spans="1:24">
      <c r="A1723" s="124"/>
      <c r="B1723" s="124"/>
      <c r="C1723" s="124"/>
      <c r="D1723" s="124"/>
      <c r="E1723" s="124"/>
      <c r="F1723" s="125"/>
      <c r="G1723" s="125"/>
      <c r="H1723" s="125"/>
      <c r="I1723" s="125"/>
      <c r="J1723" s="125"/>
      <c r="K1723" s="125"/>
      <c r="L1723" s="125"/>
      <c r="M1723" s="125"/>
      <c r="N1723" s="125"/>
      <c r="O1723" s="125"/>
      <c r="P1723" s="125"/>
      <c r="Q1723" s="125"/>
      <c r="R1723" s="125"/>
      <c r="S1723" s="125"/>
      <c r="T1723" s="124"/>
      <c r="U1723" s="124"/>
      <c r="V1723" s="124"/>
      <c r="W1723" s="124"/>
      <c r="X1723" s="124"/>
    </row>
    <row r="1724" spans="1:24">
      <c r="A1724" s="124"/>
      <c r="B1724" s="124"/>
      <c r="C1724" s="124"/>
      <c r="D1724" s="124"/>
      <c r="E1724" s="124"/>
      <c r="F1724" s="125"/>
      <c r="G1724" s="125"/>
      <c r="H1724" s="125"/>
      <c r="I1724" s="125"/>
      <c r="J1724" s="125"/>
      <c r="K1724" s="125"/>
      <c r="L1724" s="125"/>
      <c r="M1724" s="125"/>
      <c r="N1724" s="125"/>
      <c r="O1724" s="125"/>
      <c r="P1724" s="125"/>
      <c r="Q1724" s="125"/>
      <c r="R1724" s="125"/>
      <c r="S1724" s="125"/>
      <c r="T1724" s="124"/>
      <c r="U1724" s="124"/>
      <c r="V1724" s="124"/>
      <c r="W1724" s="124"/>
      <c r="X1724" s="124"/>
    </row>
    <row r="1725" spans="1:24">
      <c r="A1725" s="124"/>
      <c r="B1725" s="124"/>
      <c r="C1725" s="124"/>
      <c r="D1725" s="124"/>
      <c r="E1725" s="124"/>
      <c r="F1725" s="125"/>
      <c r="G1725" s="125"/>
      <c r="H1725" s="125"/>
      <c r="I1725" s="125"/>
      <c r="J1725" s="125"/>
      <c r="K1725" s="125"/>
      <c r="L1725" s="125"/>
      <c r="M1725" s="125"/>
      <c r="N1725" s="125"/>
      <c r="O1725" s="125"/>
      <c r="P1725" s="125"/>
      <c r="Q1725" s="125"/>
      <c r="R1725" s="125"/>
      <c r="S1725" s="125"/>
      <c r="T1725" s="124"/>
      <c r="U1725" s="124"/>
      <c r="V1725" s="124"/>
      <c r="W1725" s="124"/>
      <c r="X1725" s="124"/>
    </row>
    <row r="1726" spans="1:24">
      <c r="A1726" s="124"/>
      <c r="B1726" s="124"/>
      <c r="C1726" s="124"/>
      <c r="D1726" s="124"/>
      <c r="E1726" s="124"/>
      <c r="F1726" s="125"/>
      <c r="G1726" s="125"/>
      <c r="H1726" s="125"/>
      <c r="I1726" s="125"/>
      <c r="J1726" s="125"/>
      <c r="K1726" s="125"/>
      <c r="L1726" s="125"/>
      <c r="M1726" s="125"/>
      <c r="N1726" s="125"/>
      <c r="O1726" s="125"/>
      <c r="P1726" s="125"/>
      <c r="Q1726" s="125"/>
      <c r="R1726" s="125"/>
      <c r="S1726" s="125"/>
      <c r="T1726" s="124"/>
      <c r="U1726" s="124"/>
      <c r="V1726" s="124"/>
      <c r="W1726" s="124"/>
      <c r="X1726" s="124"/>
    </row>
    <row r="1727" spans="1:24">
      <c r="A1727" s="124"/>
      <c r="B1727" s="124"/>
      <c r="C1727" s="124"/>
      <c r="D1727" s="124"/>
      <c r="E1727" s="124"/>
      <c r="F1727" s="125"/>
      <c r="G1727" s="125"/>
      <c r="H1727" s="125"/>
      <c r="I1727" s="125"/>
      <c r="J1727" s="125"/>
      <c r="K1727" s="125"/>
      <c r="L1727" s="125"/>
      <c r="M1727" s="125"/>
      <c r="N1727" s="125"/>
      <c r="O1727" s="125"/>
      <c r="P1727" s="125"/>
      <c r="Q1727" s="125"/>
      <c r="R1727" s="125"/>
      <c r="S1727" s="125"/>
      <c r="T1727" s="124"/>
      <c r="U1727" s="124"/>
      <c r="V1727" s="124"/>
      <c r="W1727" s="124"/>
      <c r="X1727" s="124"/>
    </row>
    <row r="1728" spans="1:24">
      <c r="A1728" s="124"/>
      <c r="B1728" s="124"/>
      <c r="C1728" s="124"/>
      <c r="D1728" s="124"/>
      <c r="E1728" s="124"/>
      <c r="F1728" s="125"/>
      <c r="G1728" s="125"/>
      <c r="H1728" s="125"/>
      <c r="I1728" s="125"/>
      <c r="J1728" s="125"/>
      <c r="K1728" s="125"/>
      <c r="L1728" s="125"/>
      <c r="M1728" s="125"/>
      <c r="N1728" s="125"/>
      <c r="O1728" s="125"/>
      <c r="P1728" s="125"/>
      <c r="Q1728" s="125"/>
      <c r="R1728" s="125"/>
      <c r="S1728" s="125"/>
      <c r="T1728" s="124"/>
      <c r="U1728" s="124"/>
      <c r="V1728" s="124"/>
      <c r="W1728" s="124"/>
      <c r="X1728" s="124"/>
    </row>
    <row r="1729" spans="1:24">
      <c r="A1729" s="124"/>
      <c r="B1729" s="124"/>
      <c r="C1729" s="124"/>
      <c r="D1729" s="124"/>
      <c r="E1729" s="124"/>
      <c r="F1729" s="125"/>
      <c r="G1729" s="125"/>
      <c r="H1729" s="125"/>
      <c r="I1729" s="125"/>
      <c r="J1729" s="125"/>
      <c r="K1729" s="125"/>
      <c r="L1729" s="125"/>
      <c r="M1729" s="125"/>
      <c r="N1729" s="125"/>
      <c r="O1729" s="125"/>
      <c r="P1729" s="125"/>
      <c r="Q1729" s="125"/>
      <c r="R1729" s="125"/>
      <c r="S1729" s="125"/>
      <c r="T1729" s="124"/>
      <c r="U1729" s="124"/>
      <c r="V1729" s="124"/>
      <c r="W1729" s="124"/>
      <c r="X1729" s="124"/>
    </row>
    <row r="1730" spans="1:24">
      <c r="A1730" s="124"/>
      <c r="B1730" s="124"/>
      <c r="C1730" s="124"/>
      <c r="D1730" s="124"/>
      <c r="E1730" s="124"/>
      <c r="F1730" s="125"/>
      <c r="G1730" s="125"/>
      <c r="H1730" s="125"/>
      <c r="I1730" s="125"/>
      <c r="J1730" s="125"/>
      <c r="K1730" s="125"/>
      <c r="L1730" s="125"/>
      <c r="M1730" s="125"/>
      <c r="N1730" s="125"/>
      <c r="O1730" s="125"/>
      <c r="P1730" s="125"/>
      <c r="Q1730" s="125"/>
      <c r="R1730" s="125"/>
      <c r="S1730" s="125"/>
      <c r="T1730" s="124"/>
      <c r="U1730" s="124"/>
      <c r="V1730" s="124"/>
      <c r="W1730" s="124"/>
      <c r="X1730" s="124"/>
    </row>
    <row r="1731" spans="1:24">
      <c r="A1731" s="124"/>
      <c r="B1731" s="124"/>
      <c r="C1731" s="124"/>
      <c r="D1731" s="124"/>
      <c r="E1731" s="124"/>
      <c r="F1731" s="125"/>
      <c r="G1731" s="125"/>
      <c r="H1731" s="125"/>
      <c r="I1731" s="125"/>
      <c r="J1731" s="125"/>
      <c r="K1731" s="125"/>
      <c r="L1731" s="125"/>
      <c r="M1731" s="125"/>
      <c r="N1731" s="125"/>
      <c r="O1731" s="125"/>
      <c r="P1731" s="125"/>
      <c r="Q1731" s="125"/>
      <c r="R1731" s="125"/>
      <c r="S1731" s="125"/>
      <c r="T1731" s="124"/>
      <c r="U1731" s="124"/>
      <c r="V1731" s="124"/>
      <c r="W1731" s="124"/>
      <c r="X1731" s="124"/>
    </row>
    <row r="1732" spans="1:24">
      <c r="A1732" s="124"/>
      <c r="B1732" s="124"/>
      <c r="C1732" s="124"/>
      <c r="D1732" s="124"/>
      <c r="E1732" s="124"/>
      <c r="F1732" s="125"/>
      <c r="G1732" s="125"/>
      <c r="H1732" s="125"/>
      <c r="I1732" s="125"/>
      <c r="J1732" s="125"/>
      <c r="K1732" s="125"/>
      <c r="L1732" s="125"/>
      <c r="M1732" s="125"/>
      <c r="N1732" s="125"/>
      <c r="O1732" s="125"/>
      <c r="P1732" s="125"/>
      <c r="Q1732" s="125"/>
      <c r="R1732" s="125"/>
      <c r="S1732" s="125"/>
      <c r="T1732" s="124"/>
      <c r="U1732" s="124"/>
      <c r="V1732" s="124"/>
      <c r="W1732" s="124"/>
      <c r="X1732" s="124"/>
    </row>
    <row r="1733" spans="1:24">
      <c r="A1733" s="124"/>
      <c r="B1733" s="124"/>
      <c r="C1733" s="124"/>
      <c r="D1733" s="124"/>
      <c r="E1733" s="124"/>
      <c r="F1733" s="125"/>
      <c r="G1733" s="125"/>
      <c r="H1733" s="125"/>
      <c r="I1733" s="125"/>
      <c r="J1733" s="125"/>
      <c r="K1733" s="125"/>
      <c r="L1733" s="125"/>
      <c r="M1733" s="125"/>
      <c r="N1733" s="125"/>
      <c r="O1733" s="125"/>
      <c r="P1733" s="125"/>
      <c r="Q1733" s="125"/>
      <c r="R1733" s="125"/>
      <c r="S1733" s="125"/>
      <c r="T1733" s="124"/>
      <c r="U1733" s="124"/>
      <c r="V1733" s="124"/>
      <c r="W1733" s="124"/>
      <c r="X1733" s="124"/>
    </row>
    <row r="1734" spans="1:24">
      <c r="A1734" s="124"/>
      <c r="B1734" s="124"/>
      <c r="C1734" s="124"/>
      <c r="D1734" s="124"/>
      <c r="E1734" s="124"/>
      <c r="F1734" s="125"/>
      <c r="G1734" s="125"/>
      <c r="H1734" s="125"/>
      <c r="I1734" s="125"/>
      <c r="J1734" s="125"/>
      <c r="K1734" s="125"/>
      <c r="L1734" s="125"/>
      <c r="M1734" s="125"/>
      <c r="N1734" s="125"/>
      <c r="O1734" s="125"/>
      <c r="P1734" s="125"/>
      <c r="Q1734" s="125"/>
      <c r="R1734" s="125"/>
      <c r="S1734" s="125"/>
      <c r="T1734" s="124"/>
      <c r="U1734" s="124"/>
      <c r="V1734" s="124"/>
      <c r="W1734" s="124"/>
      <c r="X1734" s="124"/>
    </row>
    <row r="1735" spans="1:24">
      <c r="A1735" s="124"/>
      <c r="B1735" s="124"/>
      <c r="C1735" s="124"/>
      <c r="D1735" s="124"/>
      <c r="E1735" s="124"/>
      <c r="F1735" s="125"/>
      <c r="G1735" s="125"/>
      <c r="H1735" s="125"/>
      <c r="I1735" s="125"/>
      <c r="J1735" s="125"/>
      <c r="K1735" s="125"/>
      <c r="L1735" s="125"/>
      <c r="M1735" s="125"/>
      <c r="N1735" s="125"/>
      <c r="O1735" s="125"/>
      <c r="P1735" s="125"/>
      <c r="Q1735" s="125"/>
      <c r="R1735" s="125"/>
      <c r="S1735" s="125"/>
      <c r="T1735" s="124"/>
      <c r="U1735" s="124"/>
      <c r="V1735" s="124"/>
      <c r="W1735" s="124"/>
      <c r="X1735" s="124"/>
    </row>
    <row r="1736" spans="1:24">
      <c r="A1736" s="124"/>
      <c r="B1736" s="124"/>
      <c r="C1736" s="124"/>
      <c r="D1736" s="124"/>
      <c r="E1736" s="124"/>
      <c r="F1736" s="125"/>
      <c r="G1736" s="125"/>
      <c r="H1736" s="125"/>
      <c r="I1736" s="125"/>
      <c r="J1736" s="125"/>
      <c r="K1736" s="125"/>
      <c r="L1736" s="125"/>
      <c r="M1736" s="125"/>
      <c r="N1736" s="125"/>
      <c r="O1736" s="125"/>
      <c r="P1736" s="125"/>
      <c r="Q1736" s="125"/>
      <c r="R1736" s="125"/>
      <c r="S1736" s="125"/>
      <c r="T1736" s="124"/>
      <c r="U1736" s="124"/>
      <c r="V1736" s="124"/>
      <c r="W1736" s="124"/>
      <c r="X1736" s="124"/>
    </row>
    <row r="1737" spans="1:24">
      <c r="A1737" s="124"/>
      <c r="B1737" s="124"/>
      <c r="C1737" s="124"/>
      <c r="D1737" s="124"/>
      <c r="E1737" s="124"/>
      <c r="F1737" s="125"/>
      <c r="G1737" s="125"/>
      <c r="H1737" s="125"/>
      <c r="I1737" s="125"/>
      <c r="J1737" s="125"/>
      <c r="K1737" s="125"/>
      <c r="L1737" s="125"/>
      <c r="M1737" s="125"/>
      <c r="N1737" s="125"/>
      <c r="O1737" s="125"/>
      <c r="P1737" s="125"/>
      <c r="Q1737" s="125"/>
      <c r="R1737" s="125"/>
      <c r="S1737" s="125"/>
      <c r="T1737" s="124"/>
      <c r="U1737" s="124"/>
      <c r="V1737" s="124"/>
      <c r="W1737" s="124"/>
      <c r="X1737" s="124"/>
    </row>
    <row r="1738" spans="1:24">
      <c r="A1738" s="124"/>
      <c r="B1738" s="124"/>
      <c r="C1738" s="124"/>
      <c r="D1738" s="124"/>
      <c r="E1738" s="124"/>
      <c r="F1738" s="125"/>
      <c r="G1738" s="125"/>
      <c r="H1738" s="125"/>
      <c r="I1738" s="125"/>
      <c r="J1738" s="125"/>
      <c r="K1738" s="125"/>
      <c r="L1738" s="125"/>
      <c r="M1738" s="125"/>
      <c r="N1738" s="125"/>
      <c r="O1738" s="125"/>
      <c r="P1738" s="125"/>
      <c r="Q1738" s="125"/>
      <c r="R1738" s="125"/>
      <c r="S1738" s="125"/>
      <c r="T1738" s="124"/>
      <c r="U1738" s="124"/>
      <c r="V1738" s="124"/>
      <c r="W1738" s="124"/>
      <c r="X1738" s="124"/>
    </row>
    <row r="1739" spans="1:24">
      <c r="A1739" s="124"/>
      <c r="B1739" s="124"/>
      <c r="C1739" s="124"/>
      <c r="D1739" s="124"/>
      <c r="E1739" s="124"/>
      <c r="F1739" s="125"/>
      <c r="G1739" s="125"/>
      <c r="H1739" s="125"/>
      <c r="I1739" s="125"/>
      <c r="J1739" s="125"/>
      <c r="K1739" s="125"/>
      <c r="L1739" s="125"/>
      <c r="M1739" s="125"/>
      <c r="N1739" s="125"/>
      <c r="O1739" s="125"/>
      <c r="P1739" s="125"/>
      <c r="Q1739" s="125"/>
      <c r="R1739" s="125"/>
      <c r="S1739" s="125"/>
      <c r="T1739" s="124"/>
      <c r="U1739" s="124"/>
      <c r="V1739" s="124"/>
      <c r="W1739" s="124"/>
      <c r="X1739" s="124"/>
    </row>
    <row r="1740" spans="1:24">
      <c r="A1740" s="124"/>
      <c r="B1740" s="124"/>
      <c r="C1740" s="124"/>
      <c r="D1740" s="124"/>
      <c r="E1740" s="124"/>
      <c r="F1740" s="125"/>
      <c r="G1740" s="125"/>
      <c r="H1740" s="125"/>
      <c r="I1740" s="125"/>
      <c r="J1740" s="125"/>
      <c r="K1740" s="125"/>
      <c r="L1740" s="125"/>
      <c r="M1740" s="125"/>
      <c r="N1740" s="125"/>
      <c r="O1740" s="125"/>
      <c r="P1740" s="125"/>
      <c r="Q1740" s="125"/>
      <c r="R1740" s="125"/>
      <c r="S1740" s="125"/>
      <c r="T1740" s="124"/>
      <c r="U1740" s="124"/>
      <c r="V1740" s="124"/>
      <c r="W1740" s="124"/>
      <c r="X1740" s="124"/>
    </row>
    <row r="1741" spans="1:24">
      <c r="A1741" s="124"/>
      <c r="B1741" s="124"/>
      <c r="C1741" s="124"/>
      <c r="D1741" s="124"/>
      <c r="E1741" s="124"/>
      <c r="F1741" s="125"/>
      <c r="G1741" s="125"/>
      <c r="H1741" s="125"/>
      <c r="I1741" s="125"/>
      <c r="J1741" s="125"/>
      <c r="K1741" s="125"/>
      <c r="L1741" s="125"/>
      <c r="M1741" s="125"/>
      <c r="N1741" s="125"/>
      <c r="O1741" s="125"/>
      <c r="P1741" s="125"/>
      <c r="Q1741" s="125"/>
      <c r="R1741" s="125"/>
      <c r="S1741" s="125"/>
      <c r="T1741" s="124"/>
      <c r="U1741" s="124"/>
      <c r="V1741" s="124"/>
      <c r="W1741" s="124"/>
      <c r="X1741" s="124"/>
    </row>
    <row r="1742" spans="1:24">
      <c r="A1742" s="124"/>
      <c r="B1742" s="124"/>
      <c r="C1742" s="124"/>
      <c r="D1742" s="124"/>
      <c r="E1742" s="124"/>
      <c r="F1742" s="125"/>
      <c r="G1742" s="125"/>
      <c r="H1742" s="125"/>
      <c r="I1742" s="125"/>
      <c r="J1742" s="125"/>
      <c r="K1742" s="125"/>
      <c r="L1742" s="125"/>
      <c r="M1742" s="125"/>
      <c r="N1742" s="125"/>
      <c r="O1742" s="125"/>
      <c r="P1742" s="125"/>
      <c r="Q1742" s="125"/>
      <c r="R1742" s="125"/>
      <c r="S1742" s="125"/>
      <c r="T1742" s="124"/>
      <c r="U1742" s="124"/>
      <c r="V1742" s="124"/>
      <c r="W1742" s="124"/>
      <c r="X1742" s="124"/>
    </row>
    <row r="1743" spans="1:24">
      <c r="A1743" s="124"/>
      <c r="B1743" s="124"/>
      <c r="C1743" s="124"/>
      <c r="D1743" s="124"/>
      <c r="E1743" s="124"/>
      <c r="F1743" s="125"/>
      <c r="G1743" s="125"/>
      <c r="H1743" s="125"/>
      <c r="I1743" s="125"/>
      <c r="J1743" s="125"/>
      <c r="K1743" s="125"/>
      <c r="L1743" s="125"/>
      <c r="M1743" s="125"/>
      <c r="N1743" s="125"/>
      <c r="O1743" s="125"/>
      <c r="P1743" s="125"/>
      <c r="Q1743" s="125"/>
      <c r="R1743" s="125"/>
      <c r="S1743" s="125"/>
      <c r="T1743" s="124"/>
      <c r="U1743" s="124"/>
      <c r="V1743" s="124"/>
      <c r="W1743" s="124"/>
      <c r="X1743" s="124"/>
    </row>
    <row r="1744" spans="1:24">
      <c r="A1744" s="124"/>
      <c r="B1744" s="124"/>
      <c r="C1744" s="124"/>
      <c r="D1744" s="124"/>
      <c r="E1744" s="124"/>
      <c r="F1744" s="125"/>
      <c r="G1744" s="125"/>
      <c r="H1744" s="125"/>
      <c r="I1744" s="125"/>
      <c r="J1744" s="125"/>
      <c r="K1744" s="125"/>
      <c r="L1744" s="125"/>
      <c r="M1744" s="125"/>
      <c r="N1744" s="125"/>
      <c r="O1744" s="125"/>
      <c r="P1744" s="125"/>
      <c r="Q1744" s="125"/>
      <c r="R1744" s="125"/>
      <c r="S1744" s="125"/>
      <c r="T1744" s="124"/>
      <c r="U1744" s="124"/>
      <c r="V1744" s="124"/>
      <c r="W1744" s="124"/>
      <c r="X1744" s="124"/>
    </row>
    <row r="1745" spans="1:24">
      <c r="A1745" s="124"/>
      <c r="B1745" s="124"/>
      <c r="C1745" s="124"/>
      <c r="D1745" s="124"/>
      <c r="E1745" s="124"/>
      <c r="F1745" s="125"/>
      <c r="G1745" s="125"/>
      <c r="H1745" s="125"/>
      <c r="I1745" s="125"/>
      <c r="J1745" s="125"/>
      <c r="K1745" s="125"/>
      <c r="L1745" s="125"/>
      <c r="M1745" s="125"/>
      <c r="N1745" s="125"/>
      <c r="O1745" s="125"/>
      <c r="P1745" s="125"/>
      <c r="Q1745" s="125"/>
      <c r="R1745" s="125"/>
      <c r="S1745" s="125"/>
      <c r="T1745" s="124"/>
      <c r="U1745" s="124"/>
      <c r="V1745" s="124"/>
      <c r="W1745" s="124"/>
      <c r="X1745" s="124"/>
    </row>
    <row r="1746" spans="1:24">
      <c r="A1746" s="124"/>
      <c r="B1746" s="124"/>
      <c r="C1746" s="124"/>
      <c r="D1746" s="124"/>
      <c r="E1746" s="124"/>
      <c r="F1746" s="125"/>
      <c r="G1746" s="125"/>
      <c r="H1746" s="125"/>
      <c r="I1746" s="125"/>
      <c r="J1746" s="125"/>
      <c r="K1746" s="125"/>
      <c r="L1746" s="125"/>
      <c r="M1746" s="125"/>
      <c r="N1746" s="125"/>
      <c r="O1746" s="125"/>
      <c r="P1746" s="125"/>
      <c r="Q1746" s="125"/>
      <c r="R1746" s="125"/>
      <c r="S1746" s="125"/>
      <c r="T1746" s="124"/>
      <c r="U1746" s="124"/>
      <c r="V1746" s="124"/>
      <c r="W1746" s="124"/>
      <c r="X1746" s="124"/>
    </row>
    <row r="1747" spans="1:24">
      <c r="A1747" s="124"/>
      <c r="B1747" s="124"/>
      <c r="C1747" s="124"/>
      <c r="D1747" s="124"/>
      <c r="E1747" s="124"/>
      <c r="F1747" s="125"/>
      <c r="G1747" s="125"/>
      <c r="H1747" s="125"/>
      <c r="I1747" s="125"/>
      <c r="J1747" s="125"/>
      <c r="K1747" s="125"/>
      <c r="L1747" s="125"/>
      <c r="M1747" s="125"/>
      <c r="N1747" s="125"/>
      <c r="O1747" s="125"/>
      <c r="P1747" s="125"/>
      <c r="Q1747" s="125"/>
      <c r="R1747" s="125"/>
      <c r="S1747" s="125"/>
      <c r="T1747" s="124"/>
      <c r="U1747" s="124"/>
      <c r="V1747" s="124"/>
      <c r="W1747" s="124"/>
      <c r="X1747" s="124"/>
    </row>
    <row r="1748" spans="1:24">
      <c r="A1748" s="124"/>
      <c r="B1748" s="124"/>
      <c r="C1748" s="124"/>
      <c r="D1748" s="124"/>
      <c r="E1748" s="124"/>
      <c r="F1748" s="125"/>
      <c r="G1748" s="125"/>
      <c r="H1748" s="125"/>
      <c r="I1748" s="125"/>
      <c r="J1748" s="125"/>
      <c r="K1748" s="125"/>
      <c r="L1748" s="125"/>
      <c r="M1748" s="125"/>
      <c r="N1748" s="125"/>
      <c r="O1748" s="125"/>
      <c r="P1748" s="125"/>
      <c r="Q1748" s="125"/>
      <c r="R1748" s="125"/>
      <c r="S1748" s="125"/>
      <c r="T1748" s="124"/>
      <c r="U1748" s="124"/>
      <c r="V1748" s="124"/>
      <c r="W1748" s="124"/>
      <c r="X1748" s="124"/>
    </row>
    <row r="1749" spans="1:24">
      <c r="A1749" s="124"/>
      <c r="B1749" s="124"/>
      <c r="C1749" s="124"/>
      <c r="D1749" s="124"/>
      <c r="E1749" s="124"/>
      <c r="F1749" s="125"/>
      <c r="G1749" s="125"/>
      <c r="H1749" s="125"/>
      <c r="I1749" s="125"/>
      <c r="J1749" s="125"/>
      <c r="K1749" s="125"/>
      <c r="L1749" s="125"/>
      <c r="M1749" s="125"/>
      <c r="N1749" s="125"/>
      <c r="O1749" s="125"/>
      <c r="P1749" s="125"/>
      <c r="Q1749" s="125"/>
      <c r="R1749" s="125"/>
      <c r="S1749" s="125"/>
      <c r="T1749" s="124"/>
      <c r="U1749" s="124"/>
      <c r="V1749" s="124"/>
      <c r="W1749" s="124"/>
      <c r="X1749" s="124"/>
    </row>
    <row r="1750" spans="1:24">
      <c r="A1750" s="124"/>
      <c r="B1750" s="124"/>
      <c r="C1750" s="124"/>
      <c r="D1750" s="124"/>
      <c r="E1750" s="124"/>
      <c r="F1750" s="125"/>
      <c r="G1750" s="125"/>
      <c r="H1750" s="125"/>
      <c r="I1750" s="125"/>
      <c r="J1750" s="125"/>
      <c r="K1750" s="125"/>
      <c r="L1750" s="125"/>
      <c r="M1750" s="125"/>
      <c r="N1750" s="125"/>
      <c r="O1750" s="125"/>
      <c r="P1750" s="125"/>
      <c r="Q1750" s="125"/>
      <c r="R1750" s="125"/>
      <c r="S1750" s="125"/>
      <c r="T1750" s="124"/>
      <c r="U1750" s="124"/>
      <c r="V1750" s="124"/>
      <c r="W1750" s="124"/>
      <c r="X1750" s="124"/>
    </row>
    <row r="1751" spans="1:24">
      <c r="A1751" s="124"/>
      <c r="B1751" s="124"/>
      <c r="C1751" s="124"/>
      <c r="D1751" s="124"/>
      <c r="E1751" s="124"/>
      <c r="F1751" s="125"/>
      <c r="G1751" s="125"/>
      <c r="H1751" s="125"/>
      <c r="I1751" s="125"/>
      <c r="J1751" s="125"/>
      <c r="K1751" s="125"/>
      <c r="L1751" s="125"/>
      <c r="M1751" s="125"/>
      <c r="N1751" s="125"/>
      <c r="O1751" s="125"/>
      <c r="P1751" s="125"/>
      <c r="Q1751" s="125"/>
      <c r="R1751" s="125"/>
      <c r="S1751" s="125"/>
      <c r="T1751" s="124"/>
      <c r="U1751" s="124"/>
      <c r="V1751" s="124"/>
      <c r="W1751" s="124"/>
      <c r="X1751" s="124"/>
    </row>
    <row r="1752" spans="1:24">
      <c r="A1752" s="124"/>
      <c r="B1752" s="124"/>
      <c r="C1752" s="124"/>
      <c r="D1752" s="124"/>
      <c r="E1752" s="124"/>
      <c r="F1752" s="125"/>
      <c r="G1752" s="125"/>
      <c r="H1752" s="125"/>
      <c r="I1752" s="125"/>
      <c r="J1752" s="125"/>
      <c r="K1752" s="125"/>
      <c r="L1752" s="125"/>
      <c r="M1752" s="125"/>
      <c r="N1752" s="125"/>
      <c r="O1752" s="125"/>
      <c r="P1752" s="125"/>
      <c r="Q1752" s="125"/>
      <c r="R1752" s="125"/>
      <c r="S1752" s="125"/>
      <c r="T1752" s="124"/>
      <c r="U1752" s="124"/>
      <c r="V1752" s="124"/>
      <c r="W1752" s="124"/>
      <c r="X1752" s="124"/>
    </row>
    <row r="1753" spans="1:24">
      <c r="A1753" s="124"/>
      <c r="B1753" s="124"/>
      <c r="C1753" s="124"/>
      <c r="D1753" s="124"/>
      <c r="E1753" s="124"/>
      <c r="F1753" s="125"/>
      <c r="G1753" s="125"/>
      <c r="H1753" s="125"/>
      <c r="I1753" s="125"/>
      <c r="J1753" s="125"/>
      <c r="K1753" s="125"/>
      <c r="L1753" s="125"/>
      <c r="M1753" s="125"/>
      <c r="N1753" s="125"/>
      <c r="O1753" s="125"/>
      <c r="P1753" s="125"/>
      <c r="Q1753" s="125"/>
      <c r="R1753" s="125"/>
      <c r="S1753" s="125"/>
      <c r="T1753" s="124"/>
      <c r="U1753" s="124"/>
      <c r="V1753" s="124"/>
      <c r="W1753" s="124"/>
      <c r="X1753" s="124"/>
    </row>
    <row r="1754" spans="1:24">
      <c r="A1754" s="124"/>
      <c r="B1754" s="124"/>
      <c r="C1754" s="124"/>
      <c r="D1754" s="124"/>
      <c r="E1754" s="124"/>
      <c r="F1754" s="125"/>
      <c r="G1754" s="125"/>
      <c r="H1754" s="125"/>
      <c r="I1754" s="125"/>
      <c r="J1754" s="125"/>
      <c r="K1754" s="125"/>
      <c r="L1754" s="125"/>
      <c r="M1754" s="125"/>
      <c r="N1754" s="125"/>
      <c r="O1754" s="125"/>
      <c r="P1754" s="125"/>
      <c r="Q1754" s="125"/>
      <c r="R1754" s="125"/>
      <c r="S1754" s="125"/>
      <c r="T1754" s="124"/>
      <c r="U1754" s="124"/>
      <c r="V1754" s="124"/>
      <c r="W1754" s="124"/>
      <c r="X1754" s="124"/>
    </row>
    <row r="1755" spans="1:24">
      <c r="A1755" s="124"/>
      <c r="B1755" s="124"/>
      <c r="C1755" s="124"/>
      <c r="D1755" s="124"/>
      <c r="E1755" s="124"/>
      <c r="F1755" s="125"/>
      <c r="G1755" s="125"/>
      <c r="H1755" s="125"/>
      <c r="I1755" s="125"/>
      <c r="J1755" s="125"/>
      <c r="K1755" s="125"/>
      <c r="L1755" s="125"/>
      <c r="M1755" s="125"/>
      <c r="N1755" s="125"/>
      <c r="O1755" s="125"/>
      <c r="P1755" s="125"/>
      <c r="Q1755" s="125"/>
      <c r="R1755" s="125"/>
      <c r="S1755" s="125"/>
      <c r="T1755" s="124"/>
      <c r="U1755" s="124"/>
      <c r="V1755" s="124"/>
      <c r="W1755" s="124"/>
      <c r="X1755" s="124"/>
    </row>
    <row r="1756" spans="1:24">
      <c r="A1756" s="124"/>
      <c r="B1756" s="124"/>
      <c r="C1756" s="124"/>
      <c r="D1756" s="124"/>
      <c r="E1756" s="124"/>
      <c r="F1756" s="125"/>
      <c r="G1756" s="125"/>
      <c r="H1756" s="125"/>
      <c r="I1756" s="125"/>
      <c r="J1756" s="125"/>
      <c r="K1756" s="125"/>
      <c r="L1756" s="125"/>
      <c r="M1756" s="125"/>
      <c r="N1756" s="125"/>
      <c r="O1756" s="125"/>
      <c r="P1756" s="125"/>
      <c r="Q1756" s="125"/>
      <c r="R1756" s="125"/>
      <c r="S1756" s="125"/>
      <c r="T1756" s="124"/>
      <c r="U1756" s="124"/>
      <c r="V1756" s="124"/>
      <c r="W1756" s="124"/>
      <c r="X1756" s="124"/>
    </row>
    <row r="1757" spans="1:24">
      <c r="A1757" s="124"/>
      <c r="B1757" s="124"/>
      <c r="C1757" s="124"/>
      <c r="D1757" s="124"/>
      <c r="E1757" s="124"/>
      <c r="F1757" s="125"/>
      <c r="G1757" s="125"/>
      <c r="H1757" s="125"/>
      <c r="I1757" s="125"/>
      <c r="J1757" s="125"/>
      <c r="K1757" s="125"/>
      <c r="L1757" s="125"/>
      <c r="M1757" s="125"/>
      <c r="N1757" s="125"/>
      <c r="O1757" s="125"/>
      <c r="P1757" s="125"/>
      <c r="Q1757" s="125"/>
      <c r="R1757" s="125"/>
      <c r="S1757" s="125"/>
      <c r="T1757" s="124"/>
      <c r="U1757" s="124"/>
      <c r="V1757" s="124"/>
      <c r="W1757" s="124"/>
      <c r="X1757" s="124"/>
    </row>
    <row r="1758" spans="1:24">
      <c r="A1758" s="124"/>
      <c r="B1758" s="124"/>
      <c r="C1758" s="124"/>
      <c r="D1758" s="124"/>
      <c r="E1758" s="124"/>
      <c r="F1758" s="125"/>
      <c r="G1758" s="125"/>
      <c r="H1758" s="125"/>
      <c r="I1758" s="125"/>
      <c r="J1758" s="125"/>
      <c r="K1758" s="125"/>
      <c r="L1758" s="125"/>
      <c r="M1758" s="125"/>
      <c r="N1758" s="125"/>
      <c r="O1758" s="125"/>
      <c r="P1758" s="125"/>
      <c r="Q1758" s="125"/>
      <c r="R1758" s="125"/>
      <c r="S1758" s="125"/>
      <c r="T1758" s="124"/>
      <c r="U1758" s="124"/>
      <c r="V1758" s="124"/>
      <c r="W1758" s="124"/>
      <c r="X1758" s="124"/>
    </row>
    <row r="1759" spans="1:24">
      <c r="A1759" s="124"/>
      <c r="B1759" s="124"/>
      <c r="C1759" s="124"/>
      <c r="D1759" s="124"/>
      <c r="E1759" s="124"/>
      <c r="F1759" s="125"/>
      <c r="G1759" s="125"/>
      <c r="H1759" s="125"/>
      <c r="I1759" s="125"/>
      <c r="J1759" s="125"/>
      <c r="K1759" s="125"/>
      <c r="L1759" s="125"/>
      <c r="M1759" s="125"/>
      <c r="N1759" s="125"/>
      <c r="O1759" s="125"/>
      <c r="P1759" s="125"/>
      <c r="Q1759" s="125"/>
      <c r="R1759" s="125"/>
      <c r="S1759" s="125"/>
      <c r="T1759" s="124"/>
      <c r="U1759" s="124"/>
      <c r="V1759" s="124"/>
      <c r="W1759" s="124"/>
      <c r="X1759" s="124"/>
    </row>
    <row r="1760" spans="1:24">
      <c r="A1760" s="124"/>
      <c r="B1760" s="124"/>
      <c r="C1760" s="124"/>
      <c r="D1760" s="124"/>
      <c r="E1760" s="124"/>
      <c r="F1760" s="125"/>
      <c r="G1760" s="125"/>
      <c r="H1760" s="125"/>
      <c r="I1760" s="125"/>
      <c r="J1760" s="125"/>
      <c r="K1760" s="125"/>
      <c r="L1760" s="125"/>
      <c r="M1760" s="125"/>
      <c r="N1760" s="125"/>
      <c r="O1760" s="125"/>
      <c r="P1760" s="125"/>
      <c r="Q1760" s="125"/>
      <c r="R1760" s="125"/>
      <c r="S1760" s="125"/>
      <c r="T1760" s="124"/>
      <c r="U1760" s="124"/>
      <c r="V1760" s="124"/>
      <c r="W1760" s="124"/>
      <c r="X1760" s="124"/>
    </row>
    <row r="1761" spans="1:24">
      <c r="A1761" s="124"/>
      <c r="B1761" s="124"/>
      <c r="C1761" s="124"/>
      <c r="D1761" s="124"/>
      <c r="E1761" s="124"/>
      <c r="F1761" s="125"/>
      <c r="G1761" s="125"/>
      <c r="H1761" s="125"/>
      <c r="I1761" s="125"/>
      <c r="J1761" s="125"/>
      <c r="K1761" s="125"/>
      <c r="L1761" s="125"/>
      <c r="M1761" s="125"/>
      <c r="N1761" s="125"/>
      <c r="O1761" s="125"/>
      <c r="P1761" s="125"/>
      <c r="Q1761" s="125"/>
      <c r="R1761" s="125"/>
      <c r="S1761" s="125"/>
      <c r="T1761" s="124"/>
      <c r="U1761" s="124"/>
      <c r="V1761" s="124"/>
      <c r="W1761" s="124"/>
      <c r="X1761" s="124"/>
    </row>
    <row r="1762" spans="1:24">
      <c r="A1762" s="124"/>
      <c r="B1762" s="124"/>
      <c r="C1762" s="124"/>
      <c r="D1762" s="124"/>
      <c r="E1762" s="124"/>
      <c r="F1762" s="125"/>
      <c r="G1762" s="125"/>
      <c r="H1762" s="125"/>
      <c r="I1762" s="125"/>
      <c r="J1762" s="125"/>
      <c r="K1762" s="125"/>
      <c r="L1762" s="125"/>
      <c r="M1762" s="125"/>
      <c r="N1762" s="125"/>
      <c r="O1762" s="125"/>
      <c r="P1762" s="125"/>
      <c r="Q1762" s="125"/>
      <c r="R1762" s="125"/>
      <c r="S1762" s="125"/>
      <c r="T1762" s="124"/>
      <c r="U1762" s="124"/>
      <c r="V1762" s="124"/>
      <c r="W1762" s="124"/>
      <c r="X1762" s="124"/>
    </row>
    <row r="1763" spans="1:24">
      <c r="A1763" s="124"/>
      <c r="B1763" s="124"/>
      <c r="C1763" s="124"/>
      <c r="D1763" s="124"/>
      <c r="E1763" s="124"/>
      <c r="F1763" s="125"/>
      <c r="G1763" s="125"/>
      <c r="H1763" s="125"/>
      <c r="I1763" s="125"/>
      <c r="J1763" s="125"/>
      <c r="K1763" s="125"/>
      <c r="L1763" s="125"/>
      <c r="M1763" s="125"/>
      <c r="N1763" s="125"/>
      <c r="O1763" s="125"/>
      <c r="P1763" s="125"/>
      <c r="Q1763" s="125"/>
      <c r="R1763" s="125"/>
      <c r="S1763" s="125"/>
      <c r="T1763" s="124"/>
      <c r="U1763" s="124"/>
      <c r="V1763" s="124"/>
      <c r="W1763" s="124"/>
      <c r="X1763" s="124"/>
    </row>
    <row r="1764" spans="1:24">
      <c r="A1764" s="124"/>
      <c r="B1764" s="124"/>
      <c r="C1764" s="124"/>
      <c r="D1764" s="124"/>
      <c r="E1764" s="124"/>
      <c r="F1764" s="125"/>
      <c r="G1764" s="125"/>
      <c r="H1764" s="125"/>
      <c r="I1764" s="125"/>
      <c r="J1764" s="125"/>
      <c r="K1764" s="125"/>
      <c r="L1764" s="125"/>
      <c r="M1764" s="125"/>
      <c r="N1764" s="125"/>
      <c r="O1764" s="125"/>
      <c r="P1764" s="125"/>
      <c r="Q1764" s="125"/>
      <c r="R1764" s="125"/>
      <c r="S1764" s="125"/>
      <c r="T1764" s="124"/>
      <c r="U1764" s="124"/>
      <c r="V1764" s="124"/>
      <c r="W1764" s="124"/>
      <c r="X1764" s="124"/>
    </row>
    <row r="1765" spans="1:24">
      <c r="A1765" s="124"/>
      <c r="B1765" s="124"/>
      <c r="C1765" s="124"/>
      <c r="D1765" s="124"/>
      <c r="E1765" s="124"/>
      <c r="F1765" s="125"/>
      <c r="G1765" s="125"/>
      <c r="H1765" s="125"/>
      <c r="I1765" s="125"/>
      <c r="J1765" s="125"/>
      <c r="K1765" s="125"/>
      <c r="L1765" s="125"/>
      <c r="M1765" s="125"/>
      <c r="N1765" s="125"/>
      <c r="O1765" s="125"/>
      <c r="P1765" s="125"/>
      <c r="Q1765" s="125"/>
      <c r="R1765" s="125"/>
      <c r="S1765" s="125"/>
      <c r="T1765" s="124"/>
      <c r="U1765" s="124"/>
      <c r="V1765" s="124"/>
      <c r="W1765" s="124"/>
      <c r="X1765" s="124"/>
    </row>
    <row r="1766" spans="1:24">
      <c r="A1766" s="124"/>
      <c r="B1766" s="124"/>
      <c r="C1766" s="124"/>
      <c r="D1766" s="124"/>
      <c r="E1766" s="124"/>
      <c r="F1766" s="125"/>
      <c r="G1766" s="125"/>
      <c r="H1766" s="125"/>
      <c r="I1766" s="125"/>
      <c r="J1766" s="125"/>
      <c r="K1766" s="125"/>
      <c r="L1766" s="125"/>
      <c r="M1766" s="125"/>
      <c r="N1766" s="125"/>
      <c r="O1766" s="125"/>
      <c r="P1766" s="125"/>
      <c r="Q1766" s="125"/>
      <c r="R1766" s="125"/>
      <c r="S1766" s="125"/>
      <c r="T1766" s="124"/>
      <c r="U1766" s="124"/>
      <c r="V1766" s="124"/>
      <c r="W1766" s="124"/>
      <c r="X1766" s="124"/>
    </row>
    <row r="1767" spans="1:24">
      <c r="A1767" s="124"/>
      <c r="B1767" s="124"/>
      <c r="C1767" s="124"/>
      <c r="D1767" s="124"/>
      <c r="E1767" s="124"/>
      <c r="F1767" s="125"/>
      <c r="G1767" s="125"/>
      <c r="H1767" s="125"/>
      <c r="I1767" s="125"/>
      <c r="J1767" s="125"/>
      <c r="K1767" s="125"/>
      <c r="L1767" s="125"/>
      <c r="M1767" s="125"/>
      <c r="N1767" s="125"/>
      <c r="O1767" s="125"/>
      <c r="P1767" s="125"/>
      <c r="Q1767" s="125"/>
      <c r="R1767" s="125"/>
      <c r="S1767" s="125"/>
      <c r="T1767" s="124"/>
      <c r="U1767" s="124"/>
      <c r="V1767" s="124"/>
      <c r="W1767" s="124"/>
      <c r="X1767" s="124"/>
    </row>
    <row r="1768" spans="1:24">
      <c r="A1768" s="124"/>
      <c r="B1768" s="124"/>
      <c r="C1768" s="124"/>
      <c r="D1768" s="124"/>
      <c r="E1768" s="124"/>
      <c r="F1768" s="125"/>
      <c r="G1768" s="125"/>
      <c r="H1768" s="125"/>
      <c r="I1768" s="125"/>
      <c r="J1768" s="125"/>
      <c r="K1768" s="125"/>
      <c r="L1768" s="125"/>
      <c r="M1768" s="125"/>
      <c r="N1768" s="125"/>
      <c r="O1768" s="125"/>
      <c r="P1768" s="125"/>
      <c r="Q1768" s="125"/>
      <c r="R1768" s="125"/>
      <c r="S1768" s="125"/>
      <c r="T1768" s="124"/>
      <c r="U1768" s="124"/>
      <c r="V1768" s="124"/>
      <c r="W1768" s="124"/>
      <c r="X1768" s="124"/>
    </row>
    <row r="1769" spans="1:24">
      <c r="A1769" s="124"/>
      <c r="B1769" s="124"/>
      <c r="C1769" s="124"/>
      <c r="D1769" s="124"/>
      <c r="E1769" s="124"/>
      <c r="F1769" s="125"/>
      <c r="G1769" s="125"/>
      <c r="H1769" s="125"/>
      <c r="I1769" s="125"/>
      <c r="J1769" s="125"/>
      <c r="K1769" s="125"/>
      <c r="L1769" s="125"/>
      <c r="M1769" s="125"/>
      <c r="N1769" s="125"/>
      <c r="O1769" s="125"/>
      <c r="P1769" s="125"/>
      <c r="Q1769" s="125"/>
      <c r="R1769" s="125"/>
      <c r="S1769" s="125"/>
      <c r="T1769" s="124"/>
      <c r="U1769" s="124"/>
      <c r="V1769" s="124"/>
      <c r="W1769" s="124"/>
      <c r="X1769" s="124"/>
    </row>
    <row r="1770" spans="1:24">
      <c r="A1770" s="124"/>
      <c r="B1770" s="124"/>
      <c r="C1770" s="124"/>
      <c r="D1770" s="124"/>
      <c r="E1770" s="124"/>
      <c r="F1770" s="125"/>
      <c r="G1770" s="125"/>
      <c r="H1770" s="125"/>
      <c r="I1770" s="125"/>
      <c r="J1770" s="125"/>
      <c r="K1770" s="125"/>
      <c r="L1770" s="125"/>
      <c r="M1770" s="125"/>
      <c r="N1770" s="125"/>
      <c r="O1770" s="125"/>
      <c r="P1770" s="125"/>
      <c r="Q1770" s="125"/>
      <c r="R1770" s="125"/>
      <c r="S1770" s="125"/>
      <c r="T1770" s="124"/>
      <c r="U1770" s="124"/>
      <c r="V1770" s="124"/>
      <c r="W1770" s="124"/>
      <c r="X1770" s="124"/>
    </row>
    <row r="1771" spans="1:24">
      <c r="A1771" s="124"/>
      <c r="B1771" s="124"/>
      <c r="C1771" s="124"/>
      <c r="D1771" s="124"/>
      <c r="E1771" s="124"/>
      <c r="F1771" s="125"/>
      <c r="G1771" s="125"/>
      <c r="H1771" s="125"/>
      <c r="I1771" s="125"/>
      <c r="J1771" s="125"/>
      <c r="K1771" s="125"/>
      <c r="L1771" s="125"/>
      <c r="M1771" s="125"/>
      <c r="N1771" s="125"/>
      <c r="O1771" s="125"/>
      <c r="P1771" s="125"/>
      <c r="Q1771" s="125"/>
      <c r="R1771" s="125"/>
      <c r="S1771" s="125"/>
      <c r="T1771" s="124"/>
      <c r="U1771" s="124"/>
      <c r="V1771" s="124"/>
      <c r="W1771" s="124"/>
      <c r="X1771" s="124"/>
    </row>
    <row r="1772" spans="1:24">
      <c r="A1772" s="124"/>
      <c r="B1772" s="124"/>
      <c r="C1772" s="124"/>
      <c r="D1772" s="124"/>
      <c r="E1772" s="124"/>
      <c r="F1772" s="125"/>
      <c r="G1772" s="125"/>
      <c r="H1772" s="125"/>
      <c r="I1772" s="125"/>
      <c r="J1772" s="125"/>
      <c r="K1772" s="125"/>
      <c r="L1772" s="125"/>
      <c r="M1772" s="125"/>
      <c r="N1772" s="125"/>
      <c r="O1772" s="125"/>
      <c r="P1772" s="125"/>
      <c r="Q1772" s="125"/>
      <c r="R1772" s="125"/>
      <c r="S1772" s="125"/>
      <c r="T1772" s="124"/>
      <c r="U1772" s="124"/>
      <c r="V1772" s="124"/>
      <c r="W1772" s="124"/>
      <c r="X1772" s="124"/>
    </row>
    <row r="1773" spans="1:24">
      <c r="A1773" s="124"/>
      <c r="B1773" s="124"/>
      <c r="C1773" s="124"/>
      <c r="D1773" s="124"/>
      <c r="E1773" s="124"/>
      <c r="F1773" s="125"/>
      <c r="G1773" s="125"/>
      <c r="H1773" s="125"/>
      <c r="I1773" s="125"/>
      <c r="J1773" s="125"/>
      <c r="K1773" s="125"/>
      <c r="L1773" s="125"/>
      <c r="M1773" s="125"/>
      <c r="N1773" s="125"/>
      <c r="O1773" s="125"/>
      <c r="P1773" s="125"/>
      <c r="Q1773" s="125"/>
      <c r="R1773" s="125"/>
      <c r="S1773" s="125"/>
      <c r="T1773" s="124"/>
      <c r="U1773" s="124"/>
      <c r="V1773" s="124"/>
      <c r="W1773" s="124"/>
      <c r="X1773" s="124"/>
    </row>
    <row r="1774" spans="1:24">
      <c r="A1774" s="124"/>
      <c r="B1774" s="124"/>
      <c r="C1774" s="124"/>
      <c r="D1774" s="124"/>
      <c r="E1774" s="124"/>
      <c r="F1774" s="125"/>
      <c r="G1774" s="125"/>
      <c r="H1774" s="125"/>
      <c r="I1774" s="125"/>
      <c r="J1774" s="125"/>
      <c r="K1774" s="125"/>
      <c r="L1774" s="125"/>
      <c r="M1774" s="125"/>
      <c r="N1774" s="125"/>
      <c r="O1774" s="125"/>
      <c r="P1774" s="125"/>
      <c r="Q1774" s="125"/>
      <c r="R1774" s="125"/>
      <c r="S1774" s="125"/>
      <c r="T1774" s="124"/>
      <c r="U1774" s="124"/>
      <c r="V1774" s="124"/>
      <c r="W1774" s="124"/>
      <c r="X1774" s="124"/>
    </row>
    <row r="1775" spans="1:24">
      <c r="A1775" s="124"/>
      <c r="B1775" s="124"/>
      <c r="C1775" s="124"/>
      <c r="D1775" s="124"/>
      <c r="E1775" s="124"/>
      <c r="F1775" s="125"/>
      <c r="G1775" s="125"/>
      <c r="H1775" s="125"/>
      <c r="I1775" s="125"/>
      <c r="J1775" s="125"/>
      <c r="K1775" s="125"/>
      <c r="L1775" s="125"/>
      <c r="M1775" s="125"/>
      <c r="N1775" s="125"/>
      <c r="O1775" s="125"/>
      <c r="P1775" s="125"/>
      <c r="Q1775" s="125"/>
      <c r="R1775" s="125"/>
      <c r="S1775" s="125"/>
      <c r="T1775" s="124"/>
      <c r="U1775" s="124"/>
      <c r="V1775" s="124"/>
      <c r="W1775" s="124"/>
      <c r="X1775" s="124"/>
    </row>
  </sheetData>
  <mergeCells count="5">
    <mergeCell ref="B1:H1"/>
    <mergeCell ref="A2:E2"/>
    <mergeCell ref="F2:N2"/>
    <mergeCell ref="O2:R2"/>
    <mergeCell ref="S2:W2"/>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6A094-03FD-4E01-971D-C3C274D0F7B0}">
  <sheetPr>
    <tabColor theme="0" tint="-0.14999847407452621"/>
  </sheetPr>
  <dimension ref="A1:U329"/>
  <sheetViews>
    <sheetView showGridLines="0" zoomScale="70" zoomScaleNormal="70" workbookViewId="0">
      <pane xSplit="5" ySplit="2" topLeftCell="F3" activePane="bottomRight" state="frozen"/>
      <selection pane="topRight" activeCell="E1" sqref="E1"/>
      <selection pane="bottomLeft" activeCell="A3" sqref="A3"/>
      <selection pane="bottomRight" activeCell="A3" sqref="A3"/>
    </sheetView>
  </sheetViews>
  <sheetFormatPr defaultColWidth="9.140625" defaultRowHeight="15"/>
  <cols>
    <col min="1" max="1" width="10" style="22" bestFit="1" customWidth="1"/>
    <col min="2" max="4" width="13.5703125" style="22" customWidth="1"/>
    <col min="5" max="5" width="12.42578125" style="22" customWidth="1"/>
    <col min="6" max="6" width="15.7109375" style="159" customWidth="1"/>
    <col min="7" max="7" width="28.5703125" style="22" bestFit="1" customWidth="1"/>
    <col min="8" max="8" width="10.85546875" style="22" bestFit="1" customWidth="1"/>
    <col min="9" max="9" width="40" style="22" customWidth="1"/>
    <col min="10" max="10" width="60.7109375" style="22" customWidth="1"/>
    <col min="11" max="11" width="103.28515625" style="22" customWidth="1"/>
    <col min="12" max="12" width="54.85546875" style="22" customWidth="1"/>
    <col min="13" max="13" width="69.85546875" style="22" customWidth="1"/>
    <col min="14" max="14" width="3.42578125" style="138" customWidth="1"/>
    <col min="15" max="17" width="25.7109375" style="138" customWidth="1"/>
    <col min="18" max="18" width="3.42578125" style="138" customWidth="1"/>
    <col min="19" max="19" width="75.28515625" style="138" customWidth="1"/>
    <col min="20" max="20" width="20" style="138" customWidth="1"/>
    <col min="21" max="21" width="3.42578125" style="138" customWidth="1"/>
    <col min="22" max="16384" width="9.140625" style="138"/>
  </cols>
  <sheetData>
    <row r="1" spans="1:21" s="71" customFormat="1" ht="39" customHeight="1">
      <c r="A1" s="237" t="s">
        <v>577</v>
      </c>
      <c r="B1" s="238"/>
      <c r="C1" s="238"/>
      <c r="D1" s="238"/>
      <c r="E1" s="238"/>
      <c r="F1" s="160"/>
      <c r="G1" s="160"/>
      <c r="H1" s="160"/>
      <c r="I1" s="160"/>
      <c r="J1" s="160"/>
      <c r="K1" s="161"/>
      <c r="L1" s="235" t="s">
        <v>578</v>
      </c>
      <c r="M1" s="236"/>
      <c r="N1" s="130"/>
      <c r="O1" s="162" t="s">
        <v>197</v>
      </c>
      <c r="P1" s="162" t="s">
        <v>198</v>
      </c>
      <c r="Q1" s="163" t="s">
        <v>579</v>
      </c>
      <c r="R1" s="130"/>
      <c r="S1" s="164" t="s">
        <v>580</v>
      </c>
      <c r="T1" s="162" t="s">
        <v>581</v>
      </c>
      <c r="U1" s="131"/>
    </row>
    <row r="2" spans="1:21" ht="63">
      <c r="A2" s="132" t="s">
        <v>195</v>
      </c>
      <c r="B2" s="132" t="s">
        <v>582</v>
      </c>
      <c r="C2" s="132" t="s">
        <v>583</v>
      </c>
      <c r="D2" s="132" t="s">
        <v>584</v>
      </c>
      <c r="E2" s="132" t="s">
        <v>196</v>
      </c>
      <c r="F2" s="133" t="s">
        <v>585</v>
      </c>
      <c r="G2" s="132" t="s">
        <v>586</v>
      </c>
      <c r="H2" s="132" t="s">
        <v>587</v>
      </c>
      <c r="I2" s="132" t="s">
        <v>588</v>
      </c>
      <c r="J2" s="132" t="s">
        <v>589</v>
      </c>
      <c r="K2" s="134" t="s">
        <v>590</v>
      </c>
      <c r="L2" s="135" t="s">
        <v>591</v>
      </c>
      <c r="M2" s="135" t="s">
        <v>592</v>
      </c>
      <c r="N2" s="136"/>
      <c r="O2" s="136"/>
      <c r="P2" s="136"/>
      <c r="Q2" s="136"/>
      <c r="R2" s="136"/>
      <c r="S2" s="136"/>
      <c r="T2" s="136"/>
      <c r="U2" s="137"/>
    </row>
    <row r="3" spans="1:21" ht="150" customHeight="1">
      <c r="A3" s="139">
        <v>1</v>
      </c>
      <c r="B3" s="139" t="s">
        <v>106</v>
      </c>
      <c r="C3" s="139" t="s">
        <v>106</v>
      </c>
      <c r="D3" s="139" t="s">
        <v>105</v>
      </c>
      <c r="E3" s="139" t="s">
        <v>200</v>
      </c>
      <c r="F3" s="140">
        <v>52.97</v>
      </c>
      <c r="G3" s="139" t="s">
        <v>593</v>
      </c>
      <c r="H3" s="139" t="s">
        <v>594</v>
      </c>
      <c r="I3" s="139" t="s">
        <v>595</v>
      </c>
      <c r="J3" s="139" t="s">
        <v>596</v>
      </c>
      <c r="K3" s="139" t="s">
        <v>597</v>
      </c>
      <c r="L3" s="139" t="s">
        <v>598</v>
      </c>
      <c r="M3" s="139" t="s">
        <v>56</v>
      </c>
      <c r="N3" s="141"/>
      <c r="O3" s="142"/>
      <c r="P3" s="142"/>
      <c r="Q3" s="143" t="s">
        <v>56</v>
      </c>
      <c r="R3" s="141"/>
      <c r="S3" s="144" t="s">
        <v>56</v>
      </c>
      <c r="T3" s="145" t="s">
        <v>106</v>
      </c>
      <c r="U3" s="141"/>
    </row>
    <row r="4" spans="1:21" ht="150" customHeight="1">
      <c r="A4" s="139">
        <v>2</v>
      </c>
      <c r="B4" s="139" t="s">
        <v>105</v>
      </c>
      <c r="C4" s="139" t="s">
        <v>105</v>
      </c>
      <c r="D4" s="139" t="s">
        <v>105</v>
      </c>
      <c r="E4" s="139" t="s">
        <v>201</v>
      </c>
      <c r="F4" s="140">
        <v>99.64</v>
      </c>
      <c r="G4" s="139" t="s">
        <v>593</v>
      </c>
      <c r="H4" s="139" t="s">
        <v>599</v>
      </c>
      <c r="I4" s="139" t="s">
        <v>600</v>
      </c>
      <c r="J4" s="139" t="s">
        <v>601</v>
      </c>
      <c r="K4" s="139" t="s">
        <v>602</v>
      </c>
      <c r="L4" s="139" t="s">
        <v>603</v>
      </c>
      <c r="M4" s="139" t="s">
        <v>56</v>
      </c>
      <c r="N4" s="141"/>
      <c r="O4" s="142"/>
      <c r="P4" s="142"/>
      <c r="Q4" s="146"/>
      <c r="R4" s="141"/>
      <c r="S4" s="144"/>
      <c r="T4" s="145" t="s">
        <v>106</v>
      </c>
      <c r="U4" s="141"/>
    </row>
    <row r="5" spans="1:21" ht="150" customHeight="1">
      <c r="A5" s="139">
        <v>3</v>
      </c>
      <c r="B5" s="139" t="s">
        <v>105</v>
      </c>
      <c r="C5" s="139" t="s">
        <v>105</v>
      </c>
      <c r="D5" s="139" t="s">
        <v>105</v>
      </c>
      <c r="E5" s="139" t="s">
        <v>202</v>
      </c>
      <c r="F5" s="140">
        <v>77.819999999999993</v>
      </c>
      <c r="G5" s="139" t="s">
        <v>593</v>
      </c>
      <c r="H5" s="139" t="s">
        <v>604</v>
      </c>
      <c r="I5" s="139" t="s">
        <v>605</v>
      </c>
      <c r="J5" s="139" t="s">
        <v>606</v>
      </c>
      <c r="K5" s="139" t="s">
        <v>607</v>
      </c>
      <c r="L5" s="139" t="s">
        <v>608</v>
      </c>
      <c r="M5" s="139" t="s">
        <v>608</v>
      </c>
      <c r="N5" s="141"/>
      <c r="O5" s="142"/>
      <c r="P5" s="142"/>
      <c r="Q5" s="146"/>
      <c r="R5" s="141"/>
      <c r="S5" s="144"/>
      <c r="T5" s="145" t="s">
        <v>106</v>
      </c>
      <c r="U5" s="141"/>
    </row>
    <row r="6" spans="1:21" ht="150" customHeight="1">
      <c r="A6" s="139">
        <v>4</v>
      </c>
      <c r="B6" s="139" t="s">
        <v>106</v>
      </c>
      <c r="C6" s="139" t="s">
        <v>106</v>
      </c>
      <c r="D6" s="139" t="s">
        <v>105</v>
      </c>
      <c r="E6" s="139" t="s">
        <v>203</v>
      </c>
      <c r="F6" s="140">
        <v>77.819999999999993</v>
      </c>
      <c r="G6" s="139" t="s">
        <v>593</v>
      </c>
      <c r="H6" s="139" t="s">
        <v>609</v>
      </c>
      <c r="I6" s="139" t="s">
        <v>610</v>
      </c>
      <c r="J6" s="139" t="s">
        <v>611</v>
      </c>
      <c r="K6" s="139" t="s">
        <v>612</v>
      </c>
      <c r="L6" s="139" t="s">
        <v>613</v>
      </c>
      <c r="M6" s="139" t="s">
        <v>56</v>
      </c>
      <c r="N6" s="141"/>
      <c r="O6" s="142"/>
      <c r="P6" s="142"/>
      <c r="Q6" s="146"/>
      <c r="R6" s="141"/>
      <c r="S6" s="144"/>
      <c r="T6" s="145" t="s">
        <v>106</v>
      </c>
      <c r="U6" s="141"/>
    </row>
    <row r="7" spans="1:21" ht="150" customHeight="1">
      <c r="A7" s="139">
        <v>5</v>
      </c>
      <c r="B7" s="139" t="s">
        <v>106</v>
      </c>
      <c r="C7" s="139" t="s">
        <v>106</v>
      </c>
      <c r="D7" s="139" t="s">
        <v>105</v>
      </c>
      <c r="E7" s="139" t="s">
        <v>204</v>
      </c>
      <c r="F7" s="140">
        <v>77.819999999999993</v>
      </c>
      <c r="G7" s="139" t="s">
        <v>593</v>
      </c>
      <c r="H7" s="139" t="s">
        <v>614</v>
      </c>
      <c r="I7" s="139" t="s">
        <v>615</v>
      </c>
      <c r="J7" s="139" t="s">
        <v>616</v>
      </c>
      <c r="K7" s="139" t="s">
        <v>617</v>
      </c>
      <c r="L7" s="139" t="s">
        <v>618</v>
      </c>
      <c r="M7" s="139" t="s">
        <v>619</v>
      </c>
      <c r="N7" s="141"/>
      <c r="O7" s="142"/>
      <c r="P7" s="142"/>
      <c r="Q7" s="147"/>
      <c r="R7" s="141"/>
      <c r="S7" s="148" t="s">
        <v>56</v>
      </c>
      <c r="T7" s="145" t="s">
        <v>106</v>
      </c>
      <c r="U7" s="141"/>
    </row>
    <row r="8" spans="1:21" ht="150" customHeight="1">
      <c r="A8" s="139">
        <v>6</v>
      </c>
      <c r="B8" s="139" t="s">
        <v>106</v>
      </c>
      <c r="C8" s="139" t="s">
        <v>106</v>
      </c>
      <c r="D8" s="139" t="s">
        <v>105</v>
      </c>
      <c r="E8" s="139" t="s">
        <v>205</v>
      </c>
      <c r="F8" s="140">
        <v>77.819999999999993</v>
      </c>
      <c r="G8" s="139" t="s">
        <v>593</v>
      </c>
      <c r="H8" s="139" t="s">
        <v>620</v>
      </c>
      <c r="I8" s="139" t="s">
        <v>621</v>
      </c>
      <c r="J8" s="139" t="s">
        <v>622</v>
      </c>
      <c r="K8" s="139" t="s">
        <v>623</v>
      </c>
      <c r="L8" s="149"/>
      <c r="M8" s="139" t="s">
        <v>608</v>
      </c>
      <c r="N8" s="141"/>
      <c r="O8" s="142"/>
      <c r="P8" s="142"/>
      <c r="Q8" s="146" t="s">
        <v>56</v>
      </c>
      <c r="R8" s="141"/>
      <c r="S8" s="150" t="s">
        <v>56</v>
      </c>
      <c r="T8" s="145" t="s">
        <v>106</v>
      </c>
      <c r="U8" s="141"/>
    </row>
    <row r="9" spans="1:21" ht="150" customHeight="1">
      <c r="A9" s="139">
        <v>7</v>
      </c>
      <c r="B9" s="139" t="s">
        <v>106</v>
      </c>
      <c r="C9" s="139" t="s">
        <v>106</v>
      </c>
      <c r="D9" s="139" t="s">
        <v>105</v>
      </c>
      <c r="E9" s="139" t="s">
        <v>206</v>
      </c>
      <c r="F9" s="140">
        <v>77.819999999999993</v>
      </c>
      <c r="G9" s="139" t="s">
        <v>593</v>
      </c>
      <c r="H9" s="139" t="s">
        <v>624</v>
      </c>
      <c r="I9" s="139" t="s">
        <v>625</v>
      </c>
      <c r="J9" s="139" t="s">
        <v>626</v>
      </c>
      <c r="K9" s="139" t="s">
        <v>627</v>
      </c>
      <c r="L9" s="139" t="s">
        <v>628</v>
      </c>
      <c r="M9" s="139" t="s">
        <v>629</v>
      </c>
      <c r="N9" s="141"/>
      <c r="O9" s="142"/>
      <c r="P9" s="142"/>
      <c r="Q9" s="146"/>
      <c r="R9" s="141"/>
      <c r="S9" s="150"/>
      <c r="T9" s="145" t="s">
        <v>106</v>
      </c>
      <c r="U9" s="141"/>
    </row>
    <row r="10" spans="1:21" ht="150" customHeight="1">
      <c r="A10" s="139">
        <v>8</v>
      </c>
      <c r="B10" s="139" t="s">
        <v>105</v>
      </c>
      <c r="C10" s="139" t="s">
        <v>105</v>
      </c>
      <c r="D10" s="139" t="s">
        <v>105</v>
      </c>
      <c r="E10" s="139" t="s">
        <v>207</v>
      </c>
      <c r="F10" s="140">
        <v>84.68</v>
      </c>
      <c r="G10" s="139" t="s">
        <v>593</v>
      </c>
      <c r="H10" s="139" t="s">
        <v>630</v>
      </c>
      <c r="I10" s="139" t="s">
        <v>631</v>
      </c>
      <c r="J10" s="139" t="s">
        <v>632</v>
      </c>
      <c r="K10" s="139" t="s">
        <v>633</v>
      </c>
      <c r="L10" s="139" t="s">
        <v>608</v>
      </c>
      <c r="M10" s="139" t="s">
        <v>608</v>
      </c>
      <c r="N10" s="141"/>
      <c r="O10" s="142"/>
      <c r="P10" s="142"/>
      <c r="Q10" s="143"/>
      <c r="R10" s="141"/>
      <c r="S10" s="144"/>
      <c r="T10" s="145" t="s">
        <v>106</v>
      </c>
      <c r="U10" s="141"/>
    </row>
    <row r="11" spans="1:21" ht="150" customHeight="1">
      <c r="A11" s="139">
        <v>9</v>
      </c>
      <c r="B11" s="139" t="s">
        <v>106</v>
      </c>
      <c r="C11" s="139" t="s">
        <v>106</v>
      </c>
      <c r="D11" s="139" t="s">
        <v>105</v>
      </c>
      <c r="E11" s="139" t="s">
        <v>208</v>
      </c>
      <c r="F11" s="140">
        <v>77.819999999999993</v>
      </c>
      <c r="G11" s="139" t="s">
        <v>593</v>
      </c>
      <c r="H11" s="139" t="s">
        <v>634</v>
      </c>
      <c r="I11" s="139" t="s">
        <v>635</v>
      </c>
      <c r="J11" s="139" t="s">
        <v>636</v>
      </c>
      <c r="K11" s="139" t="s">
        <v>637</v>
      </c>
      <c r="L11" s="139" t="s">
        <v>638</v>
      </c>
      <c r="M11" s="151" t="s">
        <v>639</v>
      </c>
      <c r="N11" s="141"/>
      <c r="O11" s="142"/>
      <c r="P11" s="142"/>
      <c r="Q11" s="146"/>
      <c r="R11" s="141"/>
      <c r="S11" s="144"/>
      <c r="T11" s="145" t="s">
        <v>106</v>
      </c>
      <c r="U11" s="141"/>
    </row>
    <row r="12" spans="1:21" ht="150" customHeight="1">
      <c r="A12" s="139">
        <v>10</v>
      </c>
      <c r="B12" s="139" t="s">
        <v>106</v>
      </c>
      <c r="C12" s="139" t="s">
        <v>106</v>
      </c>
      <c r="D12" s="139" t="s">
        <v>105</v>
      </c>
      <c r="E12" s="139" t="s">
        <v>209</v>
      </c>
      <c r="F12" s="140">
        <v>64.760000000000005</v>
      </c>
      <c r="G12" s="139" t="s">
        <v>593</v>
      </c>
      <c r="H12" s="139" t="s">
        <v>640</v>
      </c>
      <c r="I12" s="139" t="s">
        <v>641</v>
      </c>
      <c r="J12" s="139" t="s">
        <v>642</v>
      </c>
      <c r="K12" s="139" t="s">
        <v>643</v>
      </c>
      <c r="L12" s="139" t="s">
        <v>644</v>
      </c>
      <c r="M12" s="151" t="s">
        <v>645</v>
      </c>
      <c r="N12" s="141"/>
      <c r="O12" s="142"/>
      <c r="P12" s="142"/>
      <c r="Q12" s="146" t="s">
        <v>56</v>
      </c>
      <c r="R12" s="141"/>
      <c r="S12" s="144" t="s">
        <v>56</v>
      </c>
      <c r="T12" s="145" t="s">
        <v>106</v>
      </c>
      <c r="U12" s="141"/>
    </row>
    <row r="13" spans="1:21" ht="150" customHeight="1">
      <c r="A13" s="139">
        <v>11</v>
      </c>
      <c r="B13" s="139" t="s">
        <v>106</v>
      </c>
      <c r="C13" s="139" t="s">
        <v>106</v>
      </c>
      <c r="D13" s="139" t="s">
        <v>105</v>
      </c>
      <c r="E13" s="139" t="s">
        <v>210</v>
      </c>
      <c r="F13" s="140">
        <v>77.819999999999993</v>
      </c>
      <c r="G13" s="139" t="s">
        <v>593</v>
      </c>
      <c r="H13" s="139" t="s">
        <v>646</v>
      </c>
      <c r="I13" s="139" t="s">
        <v>647</v>
      </c>
      <c r="J13" s="139" t="s">
        <v>648</v>
      </c>
      <c r="K13" s="139" t="s">
        <v>649</v>
      </c>
      <c r="L13" s="139" t="s">
        <v>650</v>
      </c>
      <c r="M13" s="139" t="s">
        <v>608</v>
      </c>
      <c r="N13" s="141"/>
      <c r="O13" s="142"/>
      <c r="P13" s="142"/>
      <c r="Q13" s="146"/>
      <c r="R13" s="141"/>
      <c r="S13" s="144"/>
      <c r="T13" s="145" t="s">
        <v>106</v>
      </c>
      <c r="U13" s="141"/>
    </row>
    <row r="14" spans="1:21" ht="150" customHeight="1">
      <c r="A14" s="139">
        <v>12</v>
      </c>
      <c r="B14" s="139" t="s">
        <v>106</v>
      </c>
      <c r="C14" s="139" t="s">
        <v>106</v>
      </c>
      <c r="D14" s="139" t="s">
        <v>105</v>
      </c>
      <c r="E14" s="139" t="s">
        <v>211</v>
      </c>
      <c r="F14" s="140">
        <v>91.02</v>
      </c>
      <c r="G14" s="139" t="s">
        <v>593</v>
      </c>
      <c r="H14" s="139" t="s">
        <v>651</v>
      </c>
      <c r="I14" s="139" t="s">
        <v>652</v>
      </c>
      <c r="J14" s="139" t="s">
        <v>653</v>
      </c>
      <c r="K14" s="139" t="s">
        <v>654</v>
      </c>
      <c r="L14" s="139" t="s">
        <v>608</v>
      </c>
      <c r="M14" s="139" t="s">
        <v>608</v>
      </c>
      <c r="N14" s="141"/>
      <c r="O14" s="142"/>
      <c r="P14" s="142"/>
      <c r="Q14" s="146" t="s">
        <v>56</v>
      </c>
      <c r="R14" s="141"/>
      <c r="S14" s="144" t="s">
        <v>56</v>
      </c>
      <c r="T14" s="145" t="s">
        <v>106</v>
      </c>
      <c r="U14" s="141"/>
    </row>
    <row r="15" spans="1:21" ht="150" customHeight="1">
      <c r="A15" s="139">
        <v>13</v>
      </c>
      <c r="B15" s="139" t="s">
        <v>105</v>
      </c>
      <c r="C15" s="139" t="s">
        <v>105</v>
      </c>
      <c r="D15" s="139" t="s">
        <v>105</v>
      </c>
      <c r="E15" s="139" t="s">
        <v>212</v>
      </c>
      <c r="F15" s="140">
        <v>33.880000000000003</v>
      </c>
      <c r="G15" s="139" t="s">
        <v>593</v>
      </c>
      <c r="H15" s="139" t="s">
        <v>655</v>
      </c>
      <c r="I15" s="139" t="s">
        <v>656</v>
      </c>
      <c r="J15" s="139" t="s">
        <v>657</v>
      </c>
      <c r="K15" s="139" t="s">
        <v>658</v>
      </c>
      <c r="L15" s="139" t="s">
        <v>608</v>
      </c>
      <c r="M15" s="139" t="s">
        <v>608</v>
      </c>
      <c r="N15" s="141"/>
      <c r="O15" s="142"/>
      <c r="P15" s="142"/>
      <c r="Q15" s="146" t="s">
        <v>56</v>
      </c>
      <c r="R15" s="141"/>
      <c r="S15" s="144" t="s">
        <v>56</v>
      </c>
      <c r="T15" s="145" t="s">
        <v>106</v>
      </c>
      <c r="U15" s="141"/>
    </row>
    <row r="16" spans="1:21" ht="150" customHeight="1">
      <c r="A16" s="139">
        <v>14</v>
      </c>
      <c r="B16" s="139" t="s">
        <v>106</v>
      </c>
      <c r="C16" s="139" t="s">
        <v>106</v>
      </c>
      <c r="D16" s="139" t="s">
        <v>105</v>
      </c>
      <c r="E16" s="139" t="s">
        <v>213</v>
      </c>
      <c r="F16" s="140">
        <v>33.880000000000003</v>
      </c>
      <c r="G16" s="139" t="s">
        <v>593</v>
      </c>
      <c r="H16" s="139" t="s">
        <v>659</v>
      </c>
      <c r="I16" s="139" t="s">
        <v>660</v>
      </c>
      <c r="J16" s="139" t="s">
        <v>661</v>
      </c>
      <c r="K16" s="139" t="s">
        <v>662</v>
      </c>
      <c r="L16" s="139" t="s">
        <v>56</v>
      </c>
      <c r="M16" s="139" t="s">
        <v>56</v>
      </c>
      <c r="N16" s="141"/>
      <c r="O16" s="142"/>
      <c r="P16" s="142"/>
      <c r="Q16" s="146" t="s">
        <v>56</v>
      </c>
      <c r="R16" s="141"/>
      <c r="S16" s="150" t="s">
        <v>56</v>
      </c>
      <c r="T16" s="145" t="s">
        <v>106</v>
      </c>
      <c r="U16" s="141"/>
    </row>
    <row r="17" spans="1:21" ht="135">
      <c r="A17" s="139">
        <v>15</v>
      </c>
      <c r="B17" s="139" t="s">
        <v>106</v>
      </c>
      <c r="C17" s="139" t="s">
        <v>106</v>
      </c>
      <c r="D17" s="139" t="s">
        <v>105</v>
      </c>
      <c r="E17" s="139" t="s">
        <v>214</v>
      </c>
      <c r="F17" s="140">
        <v>27.64</v>
      </c>
      <c r="G17" s="139" t="s">
        <v>593</v>
      </c>
      <c r="H17" s="139" t="s">
        <v>663</v>
      </c>
      <c r="I17" s="139" t="s">
        <v>664</v>
      </c>
      <c r="J17" s="139" t="s">
        <v>665</v>
      </c>
      <c r="K17" s="139" t="s">
        <v>666</v>
      </c>
      <c r="L17" s="139" t="s">
        <v>608</v>
      </c>
      <c r="M17" s="139" t="s">
        <v>667</v>
      </c>
      <c r="N17" s="141"/>
      <c r="O17" s="142"/>
      <c r="P17" s="142"/>
      <c r="Q17" s="146" t="s">
        <v>56</v>
      </c>
      <c r="R17" s="141"/>
      <c r="S17" s="150" t="s">
        <v>56</v>
      </c>
      <c r="T17" s="145" t="s">
        <v>106</v>
      </c>
      <c r="U17" s="141"/>
    </row>
    <row r="18" spans="1:21" ht="90">
      <c r="A18" s="139">
        <v>16</v>
      </c>
      <c r="B18" s="139" t="s">
        <v>105</v>
      </c>
      <c r="C18" s="139" t="s">
        <v>105</v>
      </c>
      <c r="D18" s="139" t="s">
        <v>105</v>
      </c>
      <c r="E18" s="139" t="s">
        <v>215</v>
      </c>
      <c r="F18" s="140">
        <v>92.27</v>
      </c>
      <c r="G18" s="139" t="s">
        <v>593</v>
      </c>
      <c r="H18" s="139" t="s">
        <v>668</v>
      </c>
      <c r="I18" s="139" t="s">
        <v>669</v>
      </c>
      <c r="J18" s="139" t="s">
        <v>670</v>
      </c>
      <c r="K18" s="139" t="s">
        <v>671</v>
      </c>
      <c r="L18" s="139" t="s">
        <v>608</v>
      </c>
      <c r="M18" s="139" t="s">
        <v>608</v>
      </c>
      <c r="N18" s="141"/>
      <c r="O18" s="142"/>
      <c r="P18" s="142"/>
      <c r="Q18" s="146" t="s">
        <v>56</v>
      </c>
      <c r="R18" s="141"/>
      <c r="S18" s="150" t="s">
        <v>56</v>
      </c>
      <c r="T18" s="145" t="s">
        <v>106</v>
      </c>
      <c r="U18" s="141"/>
    </row>
    <row r="19" spans="1:21" ht="90">
      <c r="A19" s="139">
        <v>17</v>
      </c>
      <c r="B19" s="139" t="s">
        <v>106</v>
      </c>
      <c r="C19" s="139" t="s">
        <v>106</v>
      </c>
      <c r="D19" s="139" t="s">
        <v>105</v>
      </c>
      <c r="E19" s="139" t="s">
        <v>216</v>
      </c>
      <c r="F19" s="140">
        <v>45.22</v>
      </c>
      <c r="G19" s="139" t="s">
        <v>593</v>
      </c>
      <c r="H19" s="139" t="s">
        <v>672</v>
      </c>
      <c r="I19" s="139" t="s">
        <v>673</v>
      </c>
      <c r="J19" s="139" t="s">
        <v>674</v>
      </c>
      <c r="K19" s="139" t="s">
        <v>675</v>
      </c>
      <c r="L19" s="139" t="s">
        <v>608</v>
      </c>
      <c r="M19" s="139" t="s">
        <v>608</v>
      </c>
      <c r="N19" s="141"/>
      <c r="O19" s="142"/>
      <c r="P19" s="142"/>
      <c r="Q19" s="146" t="s">
        <v>56</v>
      </c>
      <c r="R19" s="141"/>
      <c r="S19" s="150" t="s">
        <v>56</v>
      </c>
      <c r="T19" s="145" t="s">
        <v>106</v>
      </c>
      <c r="U19" s="141"/>
    </row>
    <row r="20" spans="1:21" ht="105">
      <c r="A20" s="139">
        <v>18</v>
      </c>
      <c r="B20" s="139" t="s">
        <v>105</v>
      </c>
      <c r="C20" s="139" t="s">
        <v>105</v>
      </c>
      <c r="D20" s="139" t="s">
        <v>105</v>
      </c>
      <c r="E20" s="139" t="s">
        <v>217</v>
      </c>
      <c r="F20" s="140">
        <v>92.27</v>
      </c>
      <c r="G20" s="139" t="s">
        <v>593</v>
      </c>
      <c r="H20" s="139" t="s">
        <v>676</v>
      </c>
      <c r="I20" s="139" t="s">
        <v>677</v>
      </c>
      <c r="J20" s="139" t="s">
        <v>678</v>
      </c>
      <c r="K20" s="139" t="s">
        <v>679</v>
      </c>
      <c r="L20" s="139" t="s">
        <v>680</v>
      </c>
      <c r="M20" s="139" t="s">
        <v>681</v>
      </c>
      <c r="N20" s="141"/>
      <c r="O20" s="142"/>
      <c r="P20" s="142"/>
      <c r="Q20" s="146" t="s">
        <v>56</v>
      </c>
      <c r="R20" s="141"/>
      <c r="S20" s="150" t="s">
        <v>56</v>
      </c>
      <c r="T20" s="145" t="s">
        <v>106</v>
      </c>
      <c r="U20" s="141"/>
    </row>
    <row r="21" spans="1:21" ht="105">
      <c r="A21" s="139">
        <v>19</v>
      </c>
      <c r="B21" s="139" t="s">
        <v>106</v>
      </c>
      <c r="C21" s="139" t="s">
        <v>106</v>
      </c>
      <c r="D21" s="139" t="s">
        <v>105</v>
      </c>
      <c r="E21" s="139" t="s">
        <v>218</v>
      </c>
      <c r="F21" s="140">
        <v>92.27</v>
      </c>
      <c r="G21" s="139" t="s">
        <v>593</v>
      </c>
      <c r="H21" s="139" t="s">
        <v>682</v>
      </c>
      <c r="I21" s="139" t="s">
        <v>683</v>
      </c>
      <c r="J21" s="139" t="s">
        <v>684</v>
      </c>
      <c r="K21" s="139" t="s">
        <v>685</v>
      </c>
      <c r="L21" s="139" t="s">
        <v>608</v>
      </c>
      <c r="M21" s="139" t="s">
        <v>608</v>
      </c>
      <c r="N21" s="141"/>
      <c r="O21" s="142"/>
      <c r="P21" s="142"/>
      <c r="Q21" s="146" t="s">
        <v>56</v>
      </c>
      <c r="R21" s="141"/>
      <c r="S21" s="150" t="s">
        <v>56</v>
      </c>
      <c r="T21" s="145" t="s">
        <v>106</v>
      </c>
      <c r="U21" s="141"/>
    </row>
    <row r="22" spans="1:21" ht="105">
      <c r="A22" s="139">
        <v>20</v>
      </c>
      <c r="B22" s="139" t="s">
        <v>106</v>
      </c>
      <c r="C22" s="139" t="s">
        <v>106</v>
      </c>
      <c r="D22" s="139" t="s">
        <v>105</v>
      </c>
      <c r="E22" s="139" t="s">
        <v>219</v>
      </c>
      <c r="F22" s="140">
        <v>25.65</v>
      </c>
      <c r="G22" s="139" t="s">
        <v>593</v>
      </c>
      <c r="H22" s="139" t="s">
        <v>686</v>
      </c>
      <c r="I22" s="139" t="s">
        <v>687</v>
      </c>
      <c r="J22" s="139" t="s">
        <v>688</v>
      </c>
      <c r="K22" s="139" t="s">
        <v>689</v>
      </c>
      <c r="L22" s="139" t="s">
        <v>690</v>
      </c>
      <c r="M22" s="139" t="s">
        <v>608</v>
      </c>
      <c r="N22" s="141"/>
      <c r="O22" s="142"/>
      <c r="P22" s="142"/>
      <c r="Q22" s="146" t="s">
        <v>56</v>
      </c>
      <c r="R22" s="141"/>
      <c r="S22" s="150" t="s">
        <v>56</v>
      </c>
      <c r="T22" s="145" t="s">
        <v>106</v>
      </c>
      <c r="U22" s="141"/>
    </row>
    <row r="23" spans="1:21" ht="75">
      <c r="A23" s="139">
        <v>21</v>
      </c>
      <c r="B23" s="139" t="s">
        <v>106</v>
      </c>
      <c r="C23" s="139" t="s">
        <v>106</v>
      </c>
      <c r="D23" s="139" t="s">
        <v>105</v>
      </c>
      <c r="E23" s="139" t="s">
        <v>220</v>
      </c>
      <c r="F23" s="140">
        <v>34.72</v>
      </c>
      <c r="G23" s="139" t="s">
        <v>593</v>
      </c>
      <c r="H23" s="139" t="s">
        <v>691</v>
      </c>
      <c r="I23" s="139" t="s">
        <v>692</v>
      </c>
      <c r="J23" s="139" t="s">
        <v>693</v>
      </c>
      <c r="K23" s="139" t="s">
        <v>694</v>
      </c>
      <c r="L23" s="139" t="s">
        <v>608</v>
      </c>
      <c r="M23" s="139" t="s">
        <v>608</v>
      </c>
      <c r="N23" s="141"/>
      <c r="O23" s="142"/>
      <c r="P23" s="142"/>
      <c r="Q23" s="146" t="s">
        <v>56</v>
      </c>
      <c r="R23" s="141"/>
      <c r="S23" s="150" t="s">
        <v>56</v>
      </c>
      <c r="T23" s="145" t="s">
        <v>106</v>
      </c>
      <c r="U23" s="141"/>
    </row>
    <row r="24" spans="1:21" ht="105">
      <c r="A24" s="139">
        <v>22</v>
      </c>
      <c r="B24" s="139" t="s">
        <v>105</v>
      </c>
      <c r="C24" s="139" t="s">
        <v>105</v>
      </c>
      <c r="D24" s="139" t="s">
        <v>105</v>
      </c>
      <c r="E24" s="139" t="s">
        <v>221</v>
      </c>
      <c r="F24" s="140">
        <v>92.27</v>
      </c>
      <c r="G24" s="139" t="s">
        <v>593</v>
      </c>
      <c r="H24" s="139" t="s">
        <v>695</v>
      </c>
      <c r="I24" s="139" t="s">
        <v>696</v>
      </c>
      <c r="J24" s="139" t="s">
        <v>697</v>
      </c>
      <c r="K24" s="139" t="s">
        <v>698</v>
      </c>
      <c r="L24" s="139" t="s">
        <v>608</v>
      </c>
      <c r="M24" s="139" t="s">
        <v>608</v>
      </c>
      <c r="N24" s="141"/>
      <c r="O24" s="142"/>
      <c r="P24" s="142"/>
      <c r="Q24" s="146" t="s">
        <v>56</v>
      </c>
      <c r="R24" s="141"/>
      <c r="S24" s="150" t="s">
        <v>56</v>
      </c>
      <c r="T24" s="145" t="s">
        <v>106</v>
      </c>
      <c r="U24" s="141"/>
    </row>
    <row r="25" spans="1:21" ht="285">
      <c r="A25" s="139">
        <v>23</v>
      </c>
      <c r="B25" s="139" t="s">
        <v>106</v>
      </c>
      <c r="C25" s="139" t="s">
        <v>106</v>
      </c>
      <c r="D25" s="139" t="s">
        <v>105</v>
      </c>
      <c r="E25" s="139" t="s">
        <v>222</v>
      </c>
      <c r="F25" s="140">
        <v>11.11</v>
      </c>
      <c r="G25" s="139" t="s">
        <v>593</v>
      </c>
      <c r="H25" s="139" t="s">
        <v>699</v>
      </c>
      <c r="I25" s="139" t="s">
        <v>700</v>
      </c>
      <c r="J25" s="139" t="s">
        <v>701</v>
      </c>
      <c r="K25" s="139" t="s">
        <v>702</v>
      </c>
      <c r="L25" s="139"/>
      <c r="M25" s="139" t="s">
        <v>703</v>
      </c>
      <c r="N25" s="141"/>
      <c r="O25" s="142"/>
      <c r="P25" s="142"/>
      <c r="Q25" s="146" t="s">
        <v>56</v>
      </c>
      <c r="R25" s="141"/>
      <c r="S25" s="150" t="s">
        <v>56</v>
      </c>
      <c r="T25" s="145" t="s">
        <v>106</v>
      </c>
      <c r="U25" s="141"/>
    </row>
    <row r="26" spans="1:21" ht="405">
      <c r="A26" s="139">
        <v>24</v>
      </c>
      <c r="B26" s="139" t="s">
        <v>106</v>
      </c>
      <c r="C26" s="139" t="s">
        <v>106</v>
      </c>
      <c r="D26" s="139" t="s">
        <v>105</v>
      </c>
      <c r="E26" s="139" t="s">
        <v>223</v>
      </c>
      <c r="F26" s="140">
        <v>0.25</v>
      </c>
      <c r="G26" s="139" t="s">
        <v>593</v>
      </c>
      <c r="H26" s="139" t="s">
        <v>704</v>
      </c>
      <c r="I26" s="139" t="s">
        <v>705</v>
      </c>
      <c r="J26" s="139" t="s">
        <v>706</v>
      </c>
      <c r="K26" s="139" t="s">
        <v>707</v>
      </c>
      <c r="L26" s="151" t="s">
        <v>708</v>
      </c>
      <c r="M26" s="139" t="s">
        <v>709</v>
      </c>
      <c r="N26" s="141"/>
      <c r="O26" s="142"/>
      <c r="P26" s="142"/>
      <c r="Q26" s="146" t="s">
        <v>56</v>
      </c>
      <c r="R26" s="141"/>
      <c r="S26" s="150" t="s">
        <v>56</v>
      </c>
      <c r="T26" s="145" t="s">
        <v>106</v>
      </c>
      <c r="U26" s="141"/>
    </row>
    <row r="27" spans="1:21" ht="120">
      <c r="A27" s="139">
        <v>25</v>
      </c>
      <c r="B27" s="139" t="s">
        <v>106</v>
      </c>
      <c r="C27" s="139" t="s">
        <v>106</v>
      </c>
      <c r="D27" s="139" t="s">
        <v>105</v>
      </c>
      <c r="E27" s="139" t="s">
        <v>224</v>
      </c>
      <c r="F27" s="140">
        <v>2.52</v>
      </c>
      <c r="G27" s="139" t="s">
        <v>593</v>
      </c>
      <c r="H27" s="139" t="s">
        <v>224</v>
      </c>
      <c r="I27" s="139" t="s">
        <v>710</v>
      </c>
      <c r="J27" s="139" t="s">
        <v>711</v>
      </c>
      <c r="K27" s="139" t="s">
        <v>712</v>
      </c>
      <c r="L27" s="139" t="s">
        <v>713</v>
      </c>
      <c r="M27" s="139" t="s">
        <v>56</v>
      </c>
      <c r="N27" s="141"/>
      <c r="O27" s="142"/>
      <c r="P27" s="142"/>
      <c r="Q27" s="146" t="s">
        <v>56</v>
      </c>
      <c r="R27" s="141"/>
      <c r="S27" s="150" t="s">
        <v>56</v>
      </c>
      <c r="T27" s="145" t="s">
        <v>106</v>
      </c>
      <c r="U27" s="141"/>
    </row>
    <row r="28" spans="1:21" ht="45">
      <c r="A28" s="139">
        <v>26</v>
      </c>
      <c r="B28" s="139" t="s">
        <v>106</v>
      </c>
      <c r="C28" s="139" t="s">
        <v>106</v>
      </c>
      <c r="D28" s="139" t="s">
        <v>105</v>
      </c>
      <c r="E28" s="139" t="s">
        <v>225</v>
      </c>
      <c r="F28" s="140">
        <v>2.52</v>
      </c>
      <c r="G28" s="139" t="s">
        <v>593</v>
      </c>
      <c r="H28" s="139" t="s">
        <v>714</v>
      </c>
      <c r="I28" s="139" t="s">
        <v>715</v>
      </c>
      <c r="J28" s="139" t="s">
        <v>716</v>
      </c>
      <c r="K28" s="139" t="s">
        <v>717</v>
      </c>
      <c r="L28" s="139" t="s">
        <v>608</v>
      </c>
      <c r="M28" s="139" t="s">
        <v>608</v>
      </c>
      <c r="N28" s="141"/>
      <c r="O28" s="142"/>
      <c r="P28" s="142"/>
      <c r="Q28" s="146" t="s">
        <v>56</v>
      </c>
      <c r="R28" s="141"/>
      <c r="S28" s="150" t="s">
        <v>56</v>
      </c>
      <c r="T28" s="145" t="s">
        <v>106</v>
      </c>
      <c r="U28" s="141"/>
    </row>
    <row r="29" spans="1:21" ht="150">
      <c r="A29" s="139">
        <v>27</v>
      </c>
      <c r="B29" s="139" t="s">
        <v>106</v>
      </c>
      <c r="C29" s="139" t="s">
        <v>106</v>
      </c>
      <c r="D29" s="139" t="s">
        <v>105</v>
      </c>
      <c r="E29" s="139" t="s">
        <v>226</v>
      </c>
      <c r="F29" s="140">
        <v>3.52</v>
      </c>
      <c r="G29" s="139" t="s">
        <v>593</v>
      </c>
      <c r="H29" s="139" t="s">
        <v>226</v>
      </c>
      <c r="I29" s="139" t="s">
        <v>718</v>
      </c>
      <c r="J29" s="139" t="s">
        <v>719</v>
      </c>
      <c r="K29" s="139" t="s">
        <v>720</v>
      </c>
      <c r="L29" s="139" t="s">
        <v>608</v>
      </c>
      <c r="M29" s="139" t="s">
        <v>608</v>
      </c>
      <c r="N29" s="141"/>
      <c r="O29" s="142"/>
      <c r="P29" s="142"/>
      <c r="Q29" s="146" t="s">
        <v>56</v>
      </c>
      <c r="R29" s="141"/>
      <c r="S29" s="150" t="s">
        <v>56</v>
      </c>
      <c r="T29" s="145" t="s">
        <v>106</v>
      </c>
      <c r="U29" s="141"/>
    </row>
    <row r="30" spans="1:21" ht="210">
      <c r="A30" s="139">
        <v>28</v>
      </c>
      <c r="B30" s="139" t="s">
        <v>106</v>
      </c>
      <c r="C30" s="139" t="s">
        <v>106</v>
      </c>
      <c r="D30" s="139" t="s">
        <v>105</v>
      </c>
      <c r="E30" s="139" t="s">
        <v>227</v>
      </c>
      <c r="F30" s="140">
        <v>0.39</v>
      </c>
      <c r="G30" s="139" t="s">
        <v>593</v>
      </c>
      <c r="H30" s="139" t="s">
        <v>227</v>
      </c>
      <c r="I30" s="139" t="s">
        <v>721</v>
      </c>
      <c r="J30" s="139" t="s">
        <v>722</v>
      </c>
      <c r="K30" s="139" t="s">
        <v>723</v>
      </c>
      <c r="L30" s="139" t="s">
        <v>608</v>
      </c>
      <c r="M30" s="139" t="s">
        <v>608</v>
      </c>
      <c r="N30" s="141"/>
      <c r="O30" s="142"/>
      <c r="P30" s="142"/>
      <c r="Q30" s="146" t="s">
        <v>56</v>
      </c>
      <c r="R30" s="141"/>
      <c r="S30" s="150" t="s">
        <v>56</v>
      </c>
      <c r="T30" s="145" t="s">
        <v>106</v>
      </c>
      <c r="U30" s="141"/>
    </row>
    <row r="31" spans="1:21" ht="225">
      <c r="A31" s="139">
        <v>29</v>
      </c>
      <c r="B31" s="139" t="s">
        <v>105</v>
      </c>
      <c r="C31" s="139" t="s">
        <v>105</v>
      </c>
      <c r="D31" s="139" t="s">
        <v>105</v>
      </c>
      <c r="E31" s="139" t="s">
        <v>228</v>
      </c>
      <c r="F31" s="140">
        <v>30.86</v>
      </c>
      <c r="G31" s="139" t="s">
        <v>593</v>
      </c>
      <c r="H31" s="139" t="s">
        <v>228</v>
      </c>
      <c r="I31" s="139" t="s">
        <v>724</v>
      </c>
      <c r="J31" s="139" t="s">
        <v>725</v>
      </c>
      <c r="K31" s="139" t="s">
        <v>726</v>
      </c>
      <c r="L31" s="139" t="s">
        <v>608</v>
      </c>
      <c r="M31" s="139" t="s">
        <v>608</v>
      </c>
      <c r="N31" s="141"/>
      <c r="O31" s="142"/>
      <c r="P31" s="142"/>
      <c r="Q31" s="146" t="s">
        <v>56</v>
      </c>
      <c r="R31" s="141"/>
      <c r="S31" s="150" t="s">
        <v>56</v>
      </c>
      <c r="T31" s="145" t="s">
        <v>106</v>
      </c>
      <c r="U31" s="141"/>
    </row>
    <row r="32" spans="1:21" ht="75">
      <c r="A32" s="139">
        <v>30</v>
      </c>
      <c r="B32" s="139" t="s">
        <v>106</v>
      </c>
      <c r="C32" s="139" t="s">
        <v>106</v>
      </c>
      <c r="D32" s="139" t="s">
        <v>105</v>
      </c>
      <c r="E32" s="139" t="s">
        <v>229</v>
      </c>
      <c r="F32" s="140">
        <v>30.86</v>
      </c>
      <c r="G32" s="139" t="s">
        <v>593</v>
      </c>
      <c r="H32" s="139" t="s">
        <v>727</v>
      </c>
      <c r="I32" s="139" t="s">
        <v>728</v>
      </c>
      <c r="J32" s="139" t="s">
        <v>729</v>
      </c>
      <c r="K32" s="139" t="s">
        <v>730</v>
      </c>
      <c r="L32" s="139" t="s">
        <v>608</v>
      </c>
      <c r="M32" s="139" t="s">
        <v>608</v>
      </c>
      <c r="N32" s="141"/>
      <c r="O32" s="142"/>
      <c r="P32" s="142"/>
      <c r="Q32" s="146" t="s">
        <v>56</v>
      </c>
      <c r="R32" s="141"/>
      <c r="S32" s="150" t="s">
        <v>56</v>
      </c>
      <c r="T32" s="145" t="s">
        <v>106</v>
      </c>
      <c r="U32" s="141"/>
    </row>
    <row r="33" spans="1:21" ht="60">
      <c r="A33" s="139">
        <v>31</v>
      </c>
      <c r="B33" s="139" t="s">
        <v>105</v>
      </c>
      <c r="C33" s="139" t="s">
        <v>105</v>
      </c>
      <c r="D33" s="139" t="s">
        <v>105</v>
      </c>
      <c r="E33" s="139" t="s">
        <v>230</v>
      </c>
      <c r="F33" s="140">
        <v>30.86</v>
      </c>
      <c r="G33" s="139" t="s">
        <v>593</v>
      </c>
      <c r="H33" s="139" t="s">
        <v>731</v>
      </c>
      <c r="I33" s="139" t="s">
        <v>732</v>
      </c>
      <c r="J33" s="139" t="s">
        <v>733</v>
      </c>
      <c r="K33" s="139" t="s">
        <v>734</v>
      </c>
      <c r="L33" s="139" t="s">
        <v>608</v>
      </c>
      <c r="M33" s="139" t="s">
        <v>608</v>
      </c>
      <c r="N33" s="141"/>
      <c r="O33" s="142"/>
      <c r="P33" s="142"/>
      <c r="Q33" s="146" t="s">
        <v>56</v>
      </c>
      <c r="R33" s="141"/>
      <c r="S33" s="150" t="s">
        <v>56</v>
      </c>
      <c r="T33" s="145" t="s">
        <v>106</v>
      </c>
      <c r="U33" s="141"/>
    </row>
    <row r="34" spans="1:21" ht="45">
      <c r="A34" s="139">
        <v>32</v>
      </c>
      <c r="B34" s="139" t="s">
        <v>106</v>
      </c>
      <c r="C34" s="139" t="s">
        <v>106</v>
      </c>
      <c r="D34" s="139" t="s">
        <v>105</v>
      </c>
      <c r="E34" s="139" t="s">
        <v>231</v>
      </c>
      <c r="F34" s="140">
        <v>30.86</v>
      </c>
      <c r="G34" s="139" t="s">
        <v>593</v>
      </c>
      <c r="H34" s="139" t="s">
        <v>735</v>
      </c>
      <c r="I34" s="139" t="s">
        <v>736</v>
      </c>
      <c r="J34" s="139" t="s">
        <v>737</v>
      </c>
      <c r="K34" s="139" t="s">
        <v>738</v>
      </c>
      <c r="L34" s="139" t="s">
        <v>608</v>
      </c>
      <c r="M34" s="139" t="s">
        <v>608</v>
      </c>
      <c r="N34" s="141"/>
      <c r="O34" s="142"/>
      <c r="P34" s="142"/>
      <c r="Q34" s="146" t="s">
        <v>56</v>
      </c>
      <c r="R34" s="141"/>
      <c r="S34" s="150" t="s">
        <v>56</v>
      </c>
      <c r="T34" s="145" t="s">
        <v>106</v>
      </c>
      <c r="U34" s="141"/>
    </row>
    <row r="35" spans="1:21" ht="105">
      <c r="A35" s="139">
        <v>33</v>
      </c>
      <c r="B35" s="139" t="s">
        <v>106</v>
      </c>
      <c r="C35" s="139" t="s">
        <v>106</v>
      </c>
      <c r="D35" s="139" t="s">
        <v>105</v>
      </c>
      <c r="E35" s="139" t="s">
        <v>232</v>
      </c>
      <c r="F35" s="140">
        <v>39.76</v>
      </c>
      <c r="G35" s="139" t="s">
        <v>593</v>
      </c>
      <c r="H35" s="139" t="s">
        <v>739</v>
      </c>
      <c r="I35" s="139" t="s">
        <v>740</v>
      </c>
      <c r="J35" s="139" t="s">
        <v>741</v>
      </c>
      <c r="K35" s="139" t="s">
        <v>742</v>
      </c>
      <c r="L35" s="139" t="s">
        <v>608</v>
      </c>
      <c r="M35" s="139" t="s">
        <v>608</v>
      </c>
      <c r="N35" s="141"/>
      <c r="O35" s="142"/>
      <c r="P35" s="142"/>
      <c r="Q35" s="146" t="s">
        <v>56</v>
      </c>
      <c r="R35" s="141"/>
      <c r="S35" s="150" t="s">
        <v>56</v>
      </c>
      <c r="T35" s="145" t="s">
        <v>106</v>
      </c>
      <c r="U35" s="141"/>
    </row>
    <row r="36" spans="1:21" ht="75">
      <c r="A36" s="139">
        <v>34</v>
      </c>
      <c r="B36" s="139" t="s">
        <v>106</v>
      </c>
      <c r="C36" s="139" t="s">
        <v>106</v>
      </c>
      <c r="D36" s="139" t="s">
        <v>105</v>
      </c>
      <c r="E36" s="139" t="s">
        <v>233</v>
      </c>
      <c r="F36" s="140">
        <v>5.0999999999999996</v>
      </c>
      <c r="G36" s="139" t="s">
        <v>593</v>
      </c>
      <c r="H36" s="139" t="s">
        <v>233</v>
      </c>
      <c r="I36" s="139" t="s">
        <v>743</v>
      </c>
      <c r="J36" s="139" t="s">
        <v>744</v>
      </c>
      <c r="K36" s="139" t="s">
        <v>745</v>
      </c>
      <c r="L36" s="139" t="s">
        <v>608</v>
      </c>
      <c r="M36" s="139" t="s">
        <v>608</v>
      </c>
      <c r="N36" s="141"/>
      <c r="O36" s="142"/>
      <c r="P36" s="142"/>
      <c r="Q36" s="146" t="s">
        <v>56</v>
      </c>
      <c r="R36" s="141"/>
      <c r="S36" s="150" t="s">
        <v>56</v>
      </c>
      <c r="T36" s="145" t="s">
        <v>106</v>
      </c>
      <c r="U36" s="141"/>
    </row>
    <row r="37" spans="1:21" ht="60">
      <c r="A37" s="139">
        <v>35</v>
      </c>
      <c r="B37" s="139" t="s">
        <v>106</v>
      </c>
      <c r="C37" s="139" t="s">
        <v>106</v>
      </c>
      <c r="D37" s="139" t="s">
        <v>105</v>
      </c>
      <c r="E37" s="139" t="s">
        <v>234</v>
      </c>
      <c r="F37" s="140">
        <v>5.0999999999999996</v>
      </c>
      <c r="G37" s="139" t="s">
        <v>593</v>
      </c>
      <c r="H37" s="139" t="s">
        <v>746</v>
      </c>
      <c r="I37" s="139" t="s">
        <v>747</v>
      </c>
      <c r="J37" s="139" t="s">
        <v>748</v>
      </c>
      <c r="K37" s="139" t="s">
        <v>749</v>
      </c>
      <c r="L37" s="139" t="s">
        <v>608</v>
      </c>
      <c r="M37" s="139" t="s">
        <v>608</v>
      </c>
      <c r="N37" s="141"/>
      <c r="O37" s="142"/>
      <c r="P37" s="142"/>
      <c r="Q37" s="146" t="s">
        <v>56</v>
      </c>
      <c r="R37" s="141"/>
      <c r="S37" s="150" t="s">
        <v>56</v>
      </c>
      <c r="T37" s="145" t="s">
        <v>106</v>
      </c>
      <c r="U37" s="141"/>
    </row>
    <row r="38" spans="1:21" ht="60">
      <c r="A38" s="139">
        <v>36</v>
      </c>
      <c r="B38" s="139" t="s">
        <v>106</v>
      </c>
      <c r="C38" s="139" t="s">
        <v>106</v>
      </c>
      <c r="D38" s="139" t="s">
        <v>105</v>
      </c>
      <c r="E38" s="139" t="s">
        <v>235</v>
      </c>
      <c r="F38" s="140">
        <v>5.0999999999999996</v>
      </c>
      <c r="G38" s="139" t="s">
        <v>593</v>
      </c>
      <c r="H38" s="139" t="s">
        <v>750</v>
      </c>
      <c r="I38" s="139" t="s">
        <v>751</v>
      </c>
      <c r="J38" s="139" t="s">
        <v>752</v>
      </c>
      <c r="K38" s="139" t="s">
        <v>753</v>
      </c>
      <c r="L38" s="139" t="s">
        <v>608</v>
      </c>
      <c r="M38" s="139" t="s">
        <v>608</v>
      </c>
      <c r="N38" s="141"/>
      <c r="O38" s="142"/>
      <c r="P38" s="142"/>
      <c r="Q38" s="146" t="s">
        <v>56</v>
      </c>
      <c r="R38" s="141"/>
      <c r="S38" s="150" t="s">
        <v>56</v>
      </c>
      <c r="T38" s="145" t="s">
        <v>106</v>
      </c>
      <c r="U38" s="141"/>
    </row>
    <row r="39" spans="1:21" ht="390">
      <c r="A39" s="139">
        <v>37</v>
      </c>
      <c r="B39" s="139" t="s">
        <v>106</v>
      </c>
      <c r="C39" s="139" t="s">
        <v>106</v>
      </c>
      <c r="D39" s="139" t="s">
        <v>105</v>
      </c>
      <c r="E39" s="139" t="s">
        <v>236</v>
      </c>
      <c r="F39" s="140">
        <v>1.6</v>
      </c>
      <c r="G39" s="139" t="s">
        <v>593</v>
      </c>
      <c r="H39" s="139" t="s">
        <v>236</v>
      </c>
      <c r="I39" s="139" t="s">
        <v>754</v>
      </c>
      <c r="J39" s="139" t="s">
        <v>755</v>
      </c>
      <c r="K39" s="139" t="s">
        <v>756</v>
      </c>
      <c r="L39" s="139" t="s">
        <v>608</v>
      </c>
      <c r="M39" s="139" t="s">
        <v>608</v>
      </c>
      <c r="N39" s="141"/>
      <c r="O39" s="142"/>
      <c r="P39" s="142"/>
      <c r="Q39" s="146" t="s">
        <v>56</v>
      </c>
      <c r="R39" s="141"/>
      <c r="S39" s="150" t="s">
        <v>56</v>
      </c>
      <c r="T39" s="145" t="s">
        <v>106</v>
      </c>
      <c r="U39" s="141"/>
    </row>
    <row r="40" spans="1:21" ht="60">
      <c r="A40" s="139">
        <v>38</v>
      </c>
      <c r="B40" s="139" t="s">
        <v>106</v>
      </c>
      <c r="C40" s="139" t="s">
        <v>106</v>
      </c>
      <c r="D40" s="139" t="s">
        <v>105</v>
      </c>
      <c r="E40" s="139" t="s">
        <v>237</v>
      </c>
      <c r="F40" s="140">
        <v>4.5999999999999996</v>
      </c>
      <c r="G40" s="139" t="s">
        <v>593</v>
      </c>
      <c r="H40" s="139" t="s">
        <v>757</v>
      </c>
      <c r="I40" s="139" t="s">
        <v>758</v>
      </c>
      <c r="J40" s="139" t="s">
        <v>759</v>
      </c>
      <c r="K40" s="139" t="s">
        <v>760</v>
      </c>
      <c r="L40" s="139" t="s">
        <v>608</v>
      </c>
      <c r="M40" s="139" t="s">
        <v>608</v>
      </c>
      <c r="N40" s="141"/>
      <c r="O40" s="142"/>
      <c r="P40" s="142"/>
      <c r="Q40" s="146" t="s">
        <v>56</v>
      </c>
      <c r="R40" s="141"/>
      <c r="S40" s="150" t="s">
        <v>56</v>
      </c>
      <c r="T40" s="145" t="s">
        <v>106</v>
      </c>
      <c r="U40" s="141"/>
    </row>
    <row r="41" spans="1:21" ht="409.5">
      <c r="A41" s="139">
        <v>39</v>
      </c>
      <c r="B41" s="139" t="s">
        <v>106</v>
      </c>
      <c r="C41" s="139" t="s">
        <v>106</v>
      </c>
      <c r="D41" s="139" t="s">
        <v>105</v>
      </c>
      <c r="E41" s="139" t="s">
        <v>238</v>
      </c>
      <c r="F41" s="140">
        <v>15.84</v>
      </c>
      <c r="G41" s="139" t="s">
        <v>593</v>
      </c>
      <c r="H41" s="139" t="s">
        <v>238</v>
      </c>
      <c r="I41" s="139" t="s">
        <v>761</v>
      </c>
      <c r="J41" s="139" t="s">
        <v>762</v>
      </c>
      <c r="K41" s="139" t="s">
        <v>763</v>
      </c>
      <c r="L41" s="139" t="s">
        <v>608</v>
      </c>
      <c r="M41" s="151" t="s">
        <v>764</v>
      </c>
      <c r="N41" s="141"/>
      <c r="O41" s="142"/>
      <c r="P41" s="142"/>
      <c r="Q41" s="146" t="s">
        <v>56</v>
      </c>
      <c r="R41" s="141"/>
      <c r="S41" s="150" t="s">
        <v>56</v>
      </c>
      <c r="T41" s="145" t="s">
        <v>106</v>
      </c>
      <c r="U41" s="141"/>
    </row>
    <row r="42" spans="1:21" ht="135">
      <c r="A42" s="139">
        <v>40</v>
      </c>
      <c r="B42" s="139" t="s">
        <v>106</v>
      </c>
      <c r="C42" s="139" t="s">
        <v>106</v>
      </c>
      <c r="D42" s="139" t="s">
        <v>105</v>
      </c>
      <c r="E42" s="139" t="s">
        <v>239</v>
      </c>
      <c r="F42" s="140">
        <v>15.84</v>
      </c>
      <c r="G42" s="139" t="s">
        <v>593</v>
      </c>
      <c r="H42" s="139" t="s">
        <v>765</v>
      </c>
      <c r="I42" s="139" t="s">
        <v>766</v>
      </c>
      <c r="J42" s="139" t="s">
        <v>767</v>
      </c>
      <c r="K42" s="139" t="s">
        <v>768</v>
      </c>
      <c r="L42" s="139" t="s">
        <v>608</v>
      </c>
      <c r="M42" s="139" t="s">
        <v>608</v>
      </c>
      <c r="N42" s="141"/>
      <c r="O42" s="142"/>
      <c r="P42" s="142"/>
      <c r="Q42" s="146" t="s">
        <v>56</v>
      </c>
      <c r="R42" s="141"/>
      <c r="S42" s="150" t="s">
        <v>56</v>
      </c>
      <c r="T42" s="145" t="s">
        <v>106</v>
      </c>
      <c r="U42" s="141"/>
    </row>
    <row r="43" spans="1:21" ht="45">
      <c r="A43" s="139">
        <v>41</v>
      </c>
      <c r="B43" s="139" t="s">
        <v>106</v>
      </c>
      <c r="C43" s="139" t="s">
        <v>106</v>
      </c>
      <c r="D43" s="139" t="s">
        <v>105</v>
      </c>
      <c r="E43" s="139" t="s">
        <v>240</v>
      </c>
      <c r="F43" s="140">
        <v>15.84</v>
      </c>
      <c r="G43" s="139" t="s">
        <v>593</v>
      </c>
      <c r="H43" s="139" t="s">
        <v>769</v>
      </c>
      <c r="I43" s="139" t="s">
        <v>770</v>
      </c>
      <c r="J43" s="139" t="s">
        <v>771</v>
      </c>
      <c r="K43" s="139" t="s">
        <v>772</v>
      </c>
      <c r="L43" s="139" t="s">
        <v>608</v>
      </c>
      <c r="M43" s="139" t="s">
        <v>608</v>
      </c>
      <c r="N43" s="141"/>
      <c r="O43" s="142"/>
      <c r="P43" s="142"/>
      <c r="Q43" s="146" t="s">
        <v>56</v>
      </c>
      <c r="R43" s="141"/>
      <c r="S43" s="150" t="s">
        <v>56</v>
      </c>
      <c r="T43" s="145" t="s">
        <v>106</v>
      </c>
      <c r="U43" s="141"/>
    </row>
    <row r="44" spans="1:21" ht="150">
      <c r="A44" s="139">
        <v>42</v>
      </c>
      <c r="B44" s="139" t="s">
        <v>106</v>
      </c>
      <c r="C44" s="139" t="s">
        <v>106</v>
      </c>
      <c r="D44" s="139" t="s">
        <v>105</v>
      </c>
      <c r="E44" s="139" t="s">
        <v>241</v>
      </c>
      <c r="F44" s="140">
        <v>7.52</v>
      </c>
      <c r="G44" s="139" t="s">
        <v>593</v>
      </c>
      <c r="H44" s="139" t="s">
        <v>241</v>
      </c>
      <c r="I44" s="139" t="s">
        <v>773</v>
      </c>
      <c r="J44" s="139" t="s">
        <v>774</v>
      </c>
      <c r="K44" s="139" t="s">
        <v>775</v>
      </c>
      <c r="L44" s="139" t="s">
        <v>608</v>
      </c>
      <c r="M44" s="139" t="s">
        <v>608</v>
      </c>
      <c r="N44" s="141"/>
      <c r="O44" s="142"/>
      <c r="P44" s="142"/>
      <c r="Q44" s="146" t="s">
        <v>56</v>
      </c>
      <c r="R44" s="141"/>
      <c r="S44" s="150" t="s">
        <v>56</v>
      </c>
      <c r="T44" s="145" t="s">
        <v>106</v>
      </c>
      <c r="U44" s="141"/>
    </row>
    <row r="45" spans="1:21" ht="180">
      <c r="A45" s="139">
        <v>43</v>
      </c>
      <c r="B45" s="139" t="s">
        <v>106</v>
      </c>
      <c r="C45" s="139" t="s">
        <v>106</v>
      </c>
      <c r="D45" s="139" t="s">
        <v>105</v>
      </c>
      <c r="E45" s="139" t="s">
        <v>242</v>
      </c>
      <c r="F45" s="140">
        <v>7.52</v>
      </c>
      <c r="G45" s="139" t="s">
        <v>593</v>
      </c>
      <c r="H45" s="139" t="s">
        <v>242</v>
      </c>
      <c r="I45" s="139" t="s">
        <v>776</v>
      </c>
      <c r="J45" s="139" t="s">
        <v>777</v>
      </c>
      <c r="K45" s="139" t="s">
        <v>778</v>
      </c>
      <c r="L45" s="139" t="s">
        <v>779</v>
      </c>
      <c r="M45" s="139" t="s">
        <v>608</v>
      </c>
      <c r="N45" s="141"/>
      <c r="O45" s="142"/>
      <c r="P45" s="142"/>
      <c r="Q45" s="146" t="s">
        <v>56</v>
      </c>
      <c r="R45" s="141"/>
      <c r="S45" s="150" t="s">
        <v>56</v>
      </c>
      <c r="T45" s="145" t="s">
        <v>106</v>
      </c>
      <c r="U45" s="141"/>
    </row>
    <row r="46" spans="1:21" ht="375">
      <c r="A46" s="139">
        <v>44</v>
      </c>
      <c r="B46" s="139" t="s">
        <v>106</v>
      </c>
      <c r="C46" s="139" t="s">
        <v>106</v>
      </c>
      <c r="D46" s="139" t="s">
        <v>105</v>
      </c>
      <c r="E46" s="139" t="s">
        <v>243</v>
      </c>
      <c r="F46" s="140">
        <v>21.82</v>
      </c>
      <c r="G46" s="139" t="s">
        <v>780</v>
      </c>
      <c r="H46" s="139" t="s">
        <v>781</v>
      </c>
      <c r="I46" s="139" t="s">
        <v>595</v>
      </c>
      <c r="J46" s="139" t="s">
        <v>782</v>
      </c>
      <c r="K46" s="139" t="s">
        <v>783</v>
      </c>
      <c r="L46" s="139" t="s">
        <v>784</v>
      </c>
      <c r="M46" s="139" t="s">
        <v>56</v>
      </c>
      <c r="N46" s="141"/>
      <c r="O46" s="142"/>
      <c r="P46" s="142"/>
      <c r="Q46" s="146" t="s">
        <v>56</v>
      </c>
      <c r="R46" s="141"/>
      <c r="S46" s="150" t="s">
        <v>56</v>
      </c>
      <c r="T46" s="145" t="s">
        <v>106</v>
      </c>
      <c r="U46" s="141"/>
    </row>
    <row r="47" spans="1:21" ht="285">
      <c r="A47" s="139">
        <v>45</v>
      </c>
      <c r="B47" s="139" t="s">
        <v>106</v>
      </c>
      <c r="C47" s="139" t="s">
        <v>106</v>
      </c>
      <c r="D47" s="139" t="s">
        <v>105</v>
      </c>
      <c r="E47" s="139" t="s">
        <v>244</v>
      </c>
      <c r="F47" s="140">
        <v>21.82</v>
      </c>
      <c r="G47" s="139" t="s">
        <v>780</v>
      </c>
      <c r="H47" s="139" t="s">
        <v>785</v>
      </c>
      <c r="I47" s="139" t="s">
        <v>786</v>
      </c>
      <c r="J47" s="139" t="s">
        <v>787</v>
      </c>
      <c r="K47" s="139" t="s">
        <v>788</v>
      </c>
      <c r="L47" s="139" t="s">
        <v>789</v>
      </c>
      <c r="M47" s="139" t="s">
        <v>56</v>
      </c>
      <c r="N47" s="141"/>
      <c r="O47" s="142"/>
      <c r="P47" s="142"/>
      <c r="Q47" s="146" t="s">
        <v>56</v>
      </c>
      <c r="R47" s="141"/>
      <c r="S47" s="150" t="s">
        <v>56</v>
      </c>
      <c r="T47" s="145" t="s">
        <v>106</v>
      </c>
      <c r="U47" s="141"/>
    </row>
    <row r="48" spans="1:21" ht="150">
      <c r="A48" s="139">
        <v>46</v>
      </c>
      <c r="B48" s="139" t="s">
        <v>106</v>
      </c>
      <c r="C48" s="139" t="s">
        <v>106</v>
      </c>
      <c r="D48" s="139" t="s">
        <v>105</v>
      </c>
      <c r="E48" s="139" t="s">
        <v>245</v>
      </c>
      <c r="F48" s="140">
        <v>21.82</v>
      </c>
      <c r="G48" s="139" t="s">
        <v>780</v>
      </c>
      <c r="H48" s="139" t="s">
        <v>790</v>
      </c>
      <c r="I48" s="139" t="s">
        <v>791</v>
      </c>
      <c r="J48" s="139" t="s">
        <v>792</v>
      </c>
      <c r="K48" s="139" t="s">
        <v>793</v>
      </c>
      <c r="L48" s="139" t="s">
        <v>608</v>
      </c>
      <c r="M48" s="139" t="s">
        <v>608</v>
      </c>
      <c r="N48" s="141"/>
      <c r="O48" s="142"/>
      <c r="P48" s="142"/>
      <c r="Q48" s="146" t="s">
        <v>56</v>
      </c>
      <c r="R48" s="141"/>
      <c r="S48" s="150" t="s">
        <v>56</v>
      </c>
      <c r="T48" s="145" t="s">
        <v>106</v>
      </c>
      <c r="U48" s="141"/>
    </row>
    <row r="49" spans="1:21" ht="120">
      <c r="A49" s="139">
        <v>47</v>
      </c>
      <c r="B49" s="139" t="s">
        <v>106</v>
      </c>
      <c r="C49" s="139" t="s">
        <v>106</v>
      </c>
      <c r="D49" s="139" t="s">
        <v>105</v>
      </c>
      <c r="E49" s="139" t="s">
        <v>246</v>
      </c>
      <c r="F49" s="140">
        <v>21.82</v>
      </c>
      <c r="G49" s="139" t="s">
        <v>780</v>
      </c>
      <c r="H49" s="139" t="s">
        <v>794</v>
      </c>
      <c r="I49" s="139" t="s">
        <v>795</v>
      </c>
      <c r="J49" s="139" t="s">
        <v>796</v>
      </c>
      <c r="K49" s="139" t="s">
        <v>797</v>
      </c>
      <c r="L49" s="139" t="s">
        <v>608</v>
      </c>
      <c r="M49" s="139" t="s">
        <v>608</v>
      </c>
      <c r="N49" s="141"/>
      <c r="O49" s="142"/>
      <c r="P49" s="142"/>
      <c r="Q49" s="146" t="s">
        <v>56</v>
      </c>
      <c r="R49" s="141"/>
      <c r="S49" s="150" t="s">
        <v>56</v>
      </c>
      <c r="T49" s="145" t="s">
        <v>106</v>
      </c>
      <c r="U49" s="141"/>
    </row>
    <row r="50" spans="1:21" ht="375">
      <c r="A50" s="139">
        <v>48</v>
      </c>
      <c r="B50" s="139" t="s">
        <v>106</v>
      </c>
      <c r="C50" s="139" t="s">
        <v>106</v>
      </c>
      <c r="D50" s="139" t="s">
        <v>105</v>
      </c>
      <c r="E50" s="139" t="s">
        <v>247</v>
      </c>
      <c r="F50" s="140">
        <v>21.82</v>
      </c>
      <c r="G50" s="139" t="s">
        <v>780</v>
      </c>
      <c r="H50" s="139" t="s">
        <v>798</v>
      </c>
      <c r="I50" s="139" t="s">
        <v>799</v>
      </c>
      <c r="J50" s="139" t="s">
        <v>800</v>
      </c>
      <c r="K50" s="139" t="s">
        <v>801</v>
      </c>
      <c r="L50" s="139" t="s">
        <v>802</v>
      </c>
      <c r="M50" s="139" t="s">
        <v>56</v>
      </c>
      <c r="N50" s="141"/>
      <c r="O50" s="142"/>
      <c r="P50" s="142"/>
      <c r="Q50" s="146" t="s">
        <v>56</v>
      </c>
      <c r="R50" s="141"/>
      <c r="S50" s="150" t="s">
        <v>56</v>
      </c>
      <c r="T50" s="145" t="s">
        <v>106</v>
      </c>
      <c r="U50" s="141"/>
    </row>
    <row r="51" spans="1:21" ht="90">
      <c r="A51" s="139">
        <v>49</v>
      </c>
      <c r="B51" s="139" t="s">
        <v>106</v>
      </c>
      <c r="C51" s="139" t="s">
        <v>106</v>
      </c>
      <c r="D51" s="139" t="s">
        <v>105</v>
      </c>
      <c r="E51" s="139" t="s">
        <v>248</v>
      </c>
      <c r="F51" s="140">
        <v>21.82</v>
      </c>
      <c r="G51" s="139" t="s">
        <v>780</v>
      </c>
      <c r="H51" s="139" t="s">
        <v>803</v>
      </c>
      <c r="I51" s="139" t="s">
        <v>804</v>
      </c>
      <c r="J51" s="139" t="s">
        <v>805</v>
      </c>
      <c r="K51" s="139" t="s">
        <v>806</v>
      </c>
      <c r="L51" s="151" t="s">
        <v>807</v>
      </c>
      <c r="M51" s="139" t="s">
        <v>56</v>
      </c>
      <c r="N51" s="141"/>
      <c r="O51" s="142"/>
      <c r="P51" s="142"/>
      <c r="Q51" s="146" t="s">
        <v>56</v>
      </c>
      <c r="R51" s="141"/>
      <c r="S51" s="150" t="s">
        <v>56</v>
      </c>
      <c r="T51" s="145" t="s">
        <v>106</v>
      </c>
      <c r="U51" s="141"/>
    </row>
    <row r="52" spans="1:21" ht="375">
      <c r="A52" s="139">
        <v>50</v>
      </c>
      <c r="B52" s="139" t="s">
        <v>106</v>
      </c>
      <c r="C52" s="139" t="s">
        <v>106</v>
      </c>
      <c r="D52" s="139" t="s">
        <v>105</v>
      </c>
      <c r="E52" s="139" t="s">
        <v>249</v>
      </c>
      <c r="F52" s="140">
        <v>75.22</v>
      </c>
      <c r="G52" s="139" t="s">
        <v>808</v>
      </c>
      <c r="H52" s="139" t="s">
        <v>809</v>
      </c>
      <c r="I52" s="139" t="s">
        <v>595</v>
      </c>
      <c r="J52" s="139" t="s">
        <v>810</v>
      </c>
      <c r="K52" s="139" t="s">
        <v>811</v>
      </c>
      <c r="L52" s="139" t="s">
        <v>812</v>
      </c>
      <c r="M52" s="139" t="s">
        <v>56</v>
      </c>
      <c r="N52" s="141"/>
      <c r="O52" s="142"/>
      <c r="P52" s="142"/>
      <c r="Q52" s="146" t="s">
        <v>56</v>
      </c>
      <c r="R52" s="141"/>
      <c r="S52" s="150" t="s">
        <v>56</v>
      </c>
      <c r="T52" s="145" t="s">
        <v>106</v>
      </c>
      <c r="U52" s="141"/>
    </row>
    <row r="53" spans="1:21" ht="409.5">
      <c r="A53" s="139">
        <v>51</v>
      </c>
      <c r="B53" s="139" t="s">
        <v>106</v>
      </c>
      <c r="C53" s="139" t="s">
        <v>106</v>
      </c>
      <c r="D53" s="139" t="s">
        <v>105</v>
      </c>
      <c r="E53" s="139" t="s">
        <v>250</v>
      </c>
      <c r="F53" s="140">
        <v>75.22</v>
      </c>
      <c r="G53" s="139" t="s">
        <v>808</v>
      </c>
      <c r="H53" s="139" t="s">
        <v>813</v>
      </c>
      <c r="I53" s="139" t="s">
        <v>814</v>
      </c>
      <c r="J53" s="139" t="s">
        <v>815</v>
      </c>
      <c r="K53" s="139" t="s">
        <v>816</v>
      </c>
      <c r="L53" s="151" t="s">
        <v>817</v>
      </c>
      <c r="M53" s="139" t="s">
        <v>818</v>
      </c>
      <c r="N53" s="141"/>
      <c r="O53" s="142"/>
      <c r="P53" s="142"/>
      <c r="Q53" s="146" t="s">
        <v>56</v>
      </c>
      <c r="R53" s="141"/>
      <c r="S53" s="150" t="s">
        <v>56</v>
      </c>
      <c r="T53" s="145" t="s">
        <v>106</v>
      </c>
      <c r="U53" s="141"/>
    </row>
    <row r="54" spans="1:21" ht="135">
      <c r="A54" s="139">
        <v>52</v>
      </c>
      <c r="B54" s="139" t="s">
        <v>106</v>
      </c>
      <c r="C54" s="139" t="s">
        <v>106</v>
      </c>
      <c r="D54" s="139" t="s">
        <v>105</v>
      </c>
      <c r="E54" s="139" t="s">
        <v>251</v>
      </c>
      <c r="F54" s="140">
        <v>75.22</v>
      </c>
      <c r="G54" s="139" t="s">
        <v>808</v>
      </c>
      <c r="H54" s="139" t="s">
        <v>819</v>
      </c>
      <c r="I54" s="139" t="s">
        <v>820</v>
      </c>
      <c r="J54" s="139" t="s">
        <v>821</v>
      </c>
      <c r="K54" s="139" t="s">
        <v>822</v>
      </c>
      <c r="L54" s="139" t="s">
        <v>608</v>
      </c>
      <c r="M54" s="139" t="s">
        <v>608</v>
      </c>
      <c r="N54" s="141"/>
      <c r="O54" s="142"/>
      <c r="P54" s="142"/>
      <c r="Q54" s="146" t="s">
        <v>56</v>
      </c>
      <c r="R54" s="141"/>
      <c r="S54" s="150" t="s">
        <v>56</v>
      </c>
      <c r="T54" s="145" t="s">
        <v>106</v>
      </c>
      <c r="U54" s="141"/>
    </row>
    <row r="55" spans="1:21" ht="120">
      <c r="A55" s="139">
        <v>53</v>
      </c>
      <c r="B55" s="139" t="s">
        <v>106</v>
      </c>
      <c r="C55" s="139" t="s">
        <v>106</v>
      </c>
      <c r="D55" s="139" t="s">
        <v>105</v>
      </c>
      <c r="E55" s="139" t="s">
        <v>252</v>
      </c>
      <c r="F55" s="140">
        <v>75.22</v>
      </c>
      <c r="G55" s="139" t="s">
        <v>808</v>
      </c>
      <c r="H55" s="139" t="s">
        <v>823</v>
      </c>
      <c r="I55" s="139" t="s">
        <v>824</v>
      </c>
      <c r="J55" s="139" t="s">
        <v>825</v>
      </c>
      <c r="K55" s="139" t="s">
        <v>826</v>
      </c>
      <c r="L55" s="139" t="s">
        <v>827</v>
      </c>
      <c r="M55" s="139" t="s">
        <v>828</v>
      </c>
      <c r="N55" s="141"/>
      <c r="O55" s="142"/>
      <c r="P55" s="142"/>
      <c r="Q55" s="146" t="s">
        <v>56</v>
      </c>
      <c r="R55" s="141"/>
      <c r="S55" s="150" t="s">
        <v>56</v>
      </c>
      <c r="T55" s="145" t="s">
        <v>106</v>
      </c>
      <c r="U55" s="141"/>
    </row>
    <row r="56" spans="1:21" ht="60">
      <c r="A56" s="139">
        <v>54</v>
      </c>
      <c r="B56" s="139" t="s">
        <v>106</v>
      </c>
      <c r="C56" s="139" t="s">
        <v>106</v>
      </c>
      <c r="D56" s="139" t="s">
        <v>105</v>
      </c>
      <c r="E56" s="139" t="s">
        <v>253</v>
      </c>
      <c r="F56" s="140">
        <v>75.22</v>
      </c>
      <c r="G56" s="139" t="s">
        <v>808</v>
      </c>
      <c r="H56" s="139" t="s">
        <v>829</v>
      </c>
      <c r="I56" s="139" t="s">
        <v>830</v>
      </c>
      <c r="J56" s="139" t="s">
        <v>831</v>
      </c>
      <c r="K56" s="139" t="s">
        <v>832</v>
      </c>
      <c r="L56" s="139" t="s">
        <v>608</v>
      </c>
      <c r="M56" s="139" t="s">
        <v>608</v>
      </c>
      <c r="N56" s="141"/>
      <c r="O56" s="142"/>
      <c r="P56" s="142"/>
      <c r="Q56" s="146" t="s">
        <v>56</v>
      </c>
      <c r="R56" s="141"/>
      <c r="S56" s="150" t="s">
        <v>56</v>
      </c>
      <c r="T56" s="145" t="s">
        <v>106</v>
      </c>
      <c r="U56" s="141"/>
    </row>
    <row r="57" spans="1:21" ht="150">
      <c r="A57" s="139">
        <v>55</v>
      </c>
      <c r="B57" s="139" t="s">
        <v>106</v>
      </c>
      <c r="C57" s="139" t="s">
        <v>106</v>
      </c>
      <c r="D57" s="139" t="s">
        <v>105</v>
      </c>
      <c r="E57" s="139" t="s">
        <v>254</v>
      </c>
      <c r="F57" s="140">
        <v>75.22</v>
      </c>
      <c r="G57" s="139" t="s">
        <v>808</v>
      </c>
      <c r="H57" s="139" t="s">
        <v>833</v>
      </c>
      <c r="I57" s="139" t="s">
        <v>834</v>
      </c>
      <c r="J57" s="139" t="s">
        <v>835</v>
      </c>
      <c r="K57" s="139" t="s">
        <v>836</v>
      </c>
      <c r="L57" s="139" t="s">
        <v>837</v>
      </c>
      <c r="M57" s="139" t="s">
        <v>56</v>
      </c>
      <c r="N57" s="141"/>
      <c r="O57" s="142"/>
      <c r="P57" s="142"/>
      <c r="Q57" s="146" t="s">
        <v>56</v>
      </c>
      <c r="R57" s="141"/>
      <c r="S57" s="150" t="s">
        <v>56</v>
      </c>
      <c r="T57" s="145" t="s">
        <v>106</v>
      </c>
      <c r="U57" s="141"/>
    </row>
    <row r="58" spans="1:21" ht="165">
      <c r="A58" s="139">
        <v>56</v>
      </c>
      <c r="B58" s="139" t="s">
        <v>106</v>
      </c>
      <c r="C58" s="139" t="s">
        <v>106</v>
      </c>
      <c r="D58" s="139" t="s">
        <v>105</v>
      </c>
      <c r="E58" s="139" t="s">
        <v>255</v>
      </c>
      <c r="F58" s="140">
        <v>206.65</v>
      </c>
      <c r="G58" s="139" t="s">
        <v>808</v>
      </c>
      <c r="H58" s="139" t="s">
        <v>838</v>
      </c>
      <c r="I58" s="139" t="s">
        <v>839</v>
      </c>
      <c r="J58" s="139" t="s">
        <v>840</v>
      </c>
      <c r="K58" s="139" t="s">
        <v>841</v>
      </c>
      <c r="L58" s="139" t="s">
        <v>842</v>
      </c>
      <c r="M58" s="139" t="s">
        <v>843</v>
      </c>
      <c r="N58" s="141"/>
      <c r="O58" s="142"/>
      <c r="P58" s="142"/>
      <c r="Q58" s="146" t="s">
        <v>56</v>
      </c>
      <c r="R58" s="141"/>
      <c r="S58" s="150" t="s">
        <v>56</v>
      </c>
      <c r="T58" s="145" t="s">
        <v>106</v>
      </c>
      <c r="U58" s="141"/>
    </row>
    <row r="59" spans="1:21" ht="45">
      <c r="A59" s="139">
        <v>57</v>
      </c>
      <c r="B59" s="139" t="s">
        <v>106</v>
      </c>
      <c r="C59" s="139" t="s">
        <v>106</v>
      </c>
      <c r="D59" s="139" t="s">
        <v>105</v>
      </c>
      <c r="E59" s="139" t="s">
        <v>256</v>
      </c>
      <c r="F59" s="140">
        <v>206.65</v>
      </c>
      <c r="G59" s="139" t="s">
        <v>808</v>
      </c>
      <c r="H59" s="139" t="s">
        <v>844</v>
      </c>
      <c r="I59" s="139" t="s">
        <v>845</v>
      </c>
      <c r="J59" s="139" t="s">
        <v>846</v>
      </c>
      <c r="K59" s="139" t="s">
        <v>847</v>
      </c>
      <c r="L59" s="139" t="s">
        <v>608</v>
      </c>
      <c r="M59" s="139" t="s">
        <v>608</v>
      </c>
      <c r="N59" s="141"/>
      <c r="O59" s="142"/>
      <c r="P59" s="142"/>
      <c r="Q59" s="146" t="s">
        <v>56</v>
      </c>
      <c r="R59" s="141"/>
      <c r="S59" s="150" t="s">
        <v>56</v>
      </c>
      <c r="T59" s="145" t="s">
        <v>106</v>
      </c>
      <c r="U59" s="141"/>
    </row>
    <row r="60" spans="1:21" ht="45">
      <c r="A60" s="139">
        <v>58</v>
      </c>
      <c r="B60" s="139" t="s">
        <v>106</v>
      </c>
      <c r="C60" s="139" t="s">
        <v>106</v>
      </c>
      <c r="D60" s="139" t="s">
        <v>105</v>
      </c>
      <c r="E60" s="139" t="s">
        <v>257</v>
      </c>
      <c r="F60" s="140">
        <v>206.65</v>
      </c>
      <c r="G60" s="139" t="s">
        <v>808</v>
      </c>
      <c r="H60" s="139" t="s">
        <v>848</v>
      </c>
      <c r="I60" s="139" t="s">
        <v>849</v>
      </c>
      <c r="J60" s="139" t="s">
        <v>850</v>
      </c>
      <c r="K60" s="139" t="s">
        <v>851</v>
      </c>
      <c r="L60" s="139" t="s">
        <v>608</v>
      </c>
      <c r="M60" s="139" t="s">
        <v>608</v>
      </c>
      <c r="N60" s="141"/>
      <c r="O60" s="142"/>
      <c r="P60" s="142"/>
      <c r="Q60" s="146" t="s">
        <v>56</v>
      </c>
      <c r="R60" s="141"/>
      <c r="S60" s="150" t="s">
        <v>56</v>
      </c>
      <c r="T60" s="145" t="s">
        <v>106</v>
      </c>
      <c r="U60" s="141"/>
    </row>
    <row r="61" spans="1:21" ht="120">
      <c r="A61" s="139">
        <v>59</v>
      </c>
      <c r="B61" s="139" t="s">
        <v>105</v>
      </c>
      <c r="C61" s="139" t="s">
        <v>105</v>
      </c>
      <c r="D61" s="139" t="s">
        <v>105</v>
      </c>
      <c r="E61" s="139" t="s">
        <v>258</v>
      </c>
      <c r="F61" s="140">
        <v>14.07</v>
      </c>
      <c r="G61" s="139" t="s">
        <v>808</v>
      </c>
      <c r="H61" s="139" t="s">
        <v>852</v>
      </c>
      <c r="I61" s="139" t="s">
        <v>853</v>
      </c>
      <c r="J61" s="139" t="s">
        <v>854</v>
      </c>
      <c r="K61" s="139" t="s">
        <v>855</v>
      </c>
      <c r="L61" s="139" t="s">
        <v>608</v>
      </c>
      <c r="M61" s="139" t="s">
        <v>608</v>
      </c>
      <c r="N61" s="141"/>
      <c r="O61" s="142"/>
      <c r="P61" s="142"/>
      <c r="Q61" s="146" t="s">
        <v>56</v>
      </c>
      <c r="R61" s="141"/>
      <c r="S61" s="150" t="s">
        <v>56</v>
      </c>
      <c r="T61" s="145" t="s">
        <v>106</v>
      </c>
      <c r="U61" s="141"/>
    </row>
    <row r="62" spans="1:21" ht="75">
      <c r="A62" s="139">
        <v>60</v>
      </c>
      <c r="B62" s="139" t="s">
        <v>105</v>
      </c>
      <c r="C62" s="139" t="s">
        <v>105</v>
      </c>
      <c r="D62" s="139" t="s">
        <v>105</v>
      </c>
      <c r="E62" s="139" t="s">
        <v>259</v>
      </c>
      <c r="F62" s="140">
        <v>14.07</v>
      </c>
      <c r="G62" s="139" t="s">
        <v>808</v>
      </c>
      <c r="H62" s="139" t="s">
        <v>856</v>
      </c>
      <c r="I62" s="139" t="s">
        <v>857</v>
      </c>
      <c r="J62" s="139" t="s">
        <v>858</v>
      </c>
      <c r="K62" s="139" t="s">
        <v>859</v>
      </c>
      <c r="L62" s="139" t="s">
        <v>608</v>
      </c>
      <c r="M62" s="139" t="s">
        <v>608</v>
      </c>
      <c r="N62" s="141"/>
      <c r="O62" s="142"/>
      <c r="P62" s="142"/>
      <c r="Q62" s="146" t="s">
        <v>56</v>
      </c>
      <c r="R62" s="141"/>
      <c r="S62" s="150" t="s">
        <v>56</v>
      </c>
      <c r="T62" s="145" t="s">
        <v>106</v>
      </c>
      <c r="U62" s="141"/>
    </row>
    <row r="63" spans="1:21" ht="120">
      <c r="A63" s="139">
        <v>61</v>
      </c>
      <c r="B63" s="139" t="s">
        <v>106</v>
      </c>
      <c r="C63" s="139" t="s">
        <v>106</v>
      </c>
      <c r="D63" s="139" t="s">
        <v>105</v>
      </c>
      <c r="E63" s="139" t="s">
        <v>260</v>
      </c>
      <c r="F63" s="140">
        <v>75.22</v>
      </c>
      <c r="G63" s="139" t="s">
        <v>808</v>
      </c>
      <c r="H63" s="139" t="s">
        <v>860</v>
      </c>
      <c r="I63" s="139" t="s">
        <v>861</v>
      </c>
      <c r="J63" s="139" t="s">
        <v>862</v>
      </c>
      <c r="K63" s="139" t="s">
        <v>863</v>
      </c>
      <c r="L63" s="139" t="s">
        <v>864</v>
      </c>
      <c r="M63" s="139" t="s">
        <v>608</v>
      </c>
      <c r="N63" s="141"/>
      <c r="O63" s="142"/>
      <c r="P63" s="142"/>
      <c r="Q63" s="146" t="s">
        <v>56</v>
      </c>
      <c r="R63" s="141"/>
      <c r="S63" s="150" t="s">
        <v>56</v>
      </c>
      <c r="T63" s="145" t="s">
        <v>106</v>
      </c>
      <c r="U63" s="141"/>
    </row>
    <row r="64" spans="1:21" ht="90">
      <c r="A64" s="139">
        <v>62</v>
      </c>
      <c r="B64" s="139" t="s">
        <v>106</v>
      </c>
      <c r="C64" s="139" t="s">
        <v>105</v>
      </c>
      <c r="D64" s="139" t="s">
        <v>105</v>
      </c>
      <c r="E64" s="139" t="s">
        <v>261</v>
      </c>
      <c r="F64" s="140">
        <v>0.21</v>
      </c>
      <c r="G64" s="139" t="s">
        <v>808</v>
      </c>
      <c r="H64" s="139" t="s">
        <v>865</v>
      </c>
      <c r="I64" s="139" t="s">
        <v>866</v>
      </c>
      <c r="J64" s="139" t="s">
        <v>867</v>
      </c>
      <c r="K64" s="139" t="s">
        <v>868</v>
      </c>
      <c r="L64" s="139" t="s">
        <v>608</v>
      </c>
      <c r="M64" s="139" t="s">
        <v>608</v>
      </c>
      <c r="N64" s="141"/>
      <c r="O64" s="142"/>
      <c r="P64" s="142"/>
      <c r="Q64" s="146" t="s">
        <v>56</v>
      </c>
      <c r="R64" s="141"/>
      <c r="S64" s="150" t="s">
        <v>56</v>
      </c>
      <c r="T64" s="145" t="s">
        <v>106</v>
      </c>
      <c r="U64" s="141"/>
    </row>
    <row r="65" spans="1:21" ht="60">
      <c r="A65" s="139">
        <v>63</v>
      </c>
      <c r="B65" s="139" t="s">
        <v>106</v>
      </c>
      <c r="C65" s="139" t="s">
        <v>106</v>
      </c>
      <c r="D65" s="139" t="s">
        <v>105</v>
      </c>
      <c r="E65" s="139" t="s">
        <v>262</v>
      </c>
      <c r="F65" s="140">
        <v>0.21</v>
      </c>
      <c r="G65" s="139" t="s">
        <v>808</v>
      </c>
      <c r="H65" s="139" t="s">
        <v>869</v>
      </c>
      <c r="I65" s="139" t="s">
        <v>870</v>
      </c>
      <c r="J65" s="139" t="s">
        <v>871</v>
      </c>
      <c r="K65" s="139" t="s">
        <v>872</v>
      </c>
      <c r="L65" s="139" t="s">
        <v>608</v>
      </c>
      <c r="M65" s="139" t="s">
        <v>608</v>
      </c>
      <c r="N65" s="141"/>
      <c r="O65" s="142"/>
      <c r="P65" s="142"/>
      <c r="Q65" s="146" t="s">
        <v>56</v>
      </c>
      <c r="R65" s="141"/>
      <c r="S65" s="150" t="s">
        <v>56</v>
      </c>
      <c r="T65" s="145" t="s">
        <v>106</v>
      </c>
      <c r="U65" s="141"/>
    </row>
    <row r="66" spans="1:21" ht="105">
      <c r="A66" s="139">
        <v>64</v>
      </c>
      <c r="B66" s="139" t="s">
        <v>105</v>
      </c>
      <c r="C66" s="139" t="s">
        <v>105</v>
      </c>
      <c r="D66" s="139" t="s">
        <v>105</v>
      </c>
      <c r="E66" s="139" t="s">
        <v>263</v>
      </c>
      <c r="F66" s="140">
        <v>75.22</v>
      </c>
      <c r="G66" s="139" t="s">
        <v>808</v>
      </c>
      <c r="H66" s="139" t="s">
        <v>263</v>
      </c>
      <c r="I66" s="139" t="s">
        <v>873</v>
      </c>
      <c r="J66" s="139" t="s">
        <v>874</v>
      </c>
      <c r="K66" s="139" t="s">
        <v>875</v>
      </c>
      <c r="L66" s="139" t="s">
        <v>876</v>
      </c>
      <c r="M66" s="139" t="s">
        <v>877</v>
      </c>
      <c r="N66" s="141"/>
      <c r="O66" s="142"/>
      <c r="P66" s="142"/>
      <c r="Q66" s="146" t="s">
        <v>56</v>
      </c>
      <c r="R66" s="141"/>
      <c r="S66" s="150" t="s">
        <v>56</v>
      </c>
      <c r="T66" s="145" t="s">
        <v>106</v>
      </c>
      <c r="U66" s="141"/>
    </row>
    <row r="67" spans="1:21" ht="150">
      <c r="A67" s="139">
        <v>65</v>
      </c>
      <c r="B67" s="139" t="s">
        <v>106</v>
      </c>
      <c r="C67" s="139" t="s">
        <v>106</v>
      </c>
      <c r="D67" s="139" t="s">
        <v>105</v>
      </c>
      <c r="E67" s="139" t="s">
        <v>264</v>
      </c>
      <c r="F67" s="140">
        <v>75.22</v>
      </c>
      <c r="G67" s="139" t="s">
        <v>808</v>
      </c>
      <c r="H67" s="139" t="s">
        <v>264</v>
      </c>
      <c r="I67" s="139" t="s">
        <v>878</v>
      </c>
      <c r="J67" s="139" t="s">
        <v>879</v>
      </c>
      <c r="K67" s="139" t="s">
        <v>880</v>
      </c>
      <c r="L67" s="139" t="s">
        <v>881</v>
      </c>
      <c r="M67" s="139" t="s">
        <v>56</v>
      </c>
      <c r="N67" s="141"/>
      <c r="O67" s="142"/>
      <c r="P67" s="142"/>
      <c r="Q67" s="146" t="s">
        <v>56</v>
      </c>
      <c r="R67" s="141"/>
      <c r="S67" s="150" t="s">
        <v>56</v>
      </c>
      <c r="T67" s="145" t="s">
        <v>106</v>
      </c>
      <c r="U67" s="141"/>
    </row>
    <row r="68" spans="1:21" ht="405">
      <c r="A68" s="139">
        <v>66</v>
      </c>
      <c r="B68" s="139" t="s">
        <v>106</v>
      </c>
      <c r="C68" s="139" t="s">
        <v>106</v>
      </c>
      <c r="D68" s="139" t="s">
        <v>105</v>
      </c>
      <c r="E68" s="139" t="s">
        <v>265</v>
      </c>
      <c r="F68" s="140">
        <v>38.03</v>
      </c>
      <c r="G68" s="139" t="s">
        <v>882</v>
      </c>
      <c r="H68" s="139" t="s">
        <v>883</v>
      </c>
      <c r="I68" s="139" t="s">
        <v>595</v>
      </c>
      <c r="J68" s="139" t="s">
        <v>884</v>
      </c>
      <c r="K68" s="139" t="s">
        <v>885</v>
      </c>
      <c r="L68" s="139" t="s">
        <v>886</v>
      </c>
      <c r="M68" s="139" t="s">
        <v>56</v>
      </c>
      <c r="N68" s="141"/>
      <c r="O68" s="142"/>
      <c r="P68" s="142"/>
      <c r="Q68" s="146" t="s">
        <v>56</v>
      </c>
      <c r="R68" s="141"/>
      <c r="S68" s="150" t="s">
        <v>56</v>
      </c>
      <c r="T68" s="145" t="s">
        <v>106</v>
      </c>
      <c r="U68" s="141"/>
    </row>
    <row r="69" spans="1:21" ht="409.5">
      <c r="A69" s="139">
        <v>67</v>
      </c>
      <c r="B69" s="139" t="s">
        <v>106</v>
      </c>
      <c r="C69" s="139" t="s">
        <v>106</v>
      </c>
      <c r="D69" s="139" t="s">
        <v>105</v>
      </c>
      <c r="E69" s="139" t="s">
        <v>266</v>
      </c>
      <c r="F69" s="140">
        <v>43.28</v>
      </c>
      <c r="G69" s="139" t="s">
        <v>882</v>
      </c>
      <c r="H69" s="139" t="s">
        <v>887</v>
      </c>
      <c r="I69" s="139" t="s">
        <v>888</v>
      </c>
      <c r="J69" s="139" t="s">
        <v>889</v>
      </c>
      <c r="K69" s="139" t="s">
        <v>890</v>
      </c>
      <c r="L69" s="139" t="s">
        <v>891</v>
      </c>
      <c r="M69" s="139" t="s">
        <v>892</v>
      </c>
      <c r="N69" s="141"/>
      <c r="O69" s="142"/>
      <c r="P69" s="142"/>
      <c r="Q69" s="146" t="s">
        <v>56</v>
      </c>
      <c r="R69" s="141"/>
      <c r="S69" s="150" t="s">
        <v>56</v>
      </c>
      <c r="T69" s="145" t="s">
        <v>106</v>
      </c>
      <c r="U69" s="141"/>
    </row>
    <row r="70" spans="1:21" ht="390">
      <c r="A70" s="139">
        <v>68</v>
      </c>
      <c r="B70" s="139" t="s">
        <v>106</v>
      </c>
      <c r="C70" s="139" t="s">
        <v>106</v>
      </c>
      <c r="D70" s="139" t="s">
        <v>105</v>
      </c>
      <c r="E70" s="139" t="s">
        <v>267</v>
      </c>
      <c r="F70" s="140">
        <v>34.299999999999997</v>
      </c>
      <c r="G70" s="139" t="s">
        <v>882</v>
      </c>
      <c r="H70" s="139" t="s">
        <v>893</v>
      </c>
      <c r="I70" s="139" t="s">
        <v>894</v>
      </c>
      <c r="J70" s="139" t="s">
        <v>895</v>
      </c>
      <c r="K70" s="139" t="s">
        <v>896</v>
      </c>
      <c r="L70" s="139" t="s">
        <v>608</v>
      </c>
      <c r="M70" s="139" t="s">
        <v>897</v>
      </c>
      <c r="N70" s="141"/>
      <c r="O70" s="142"/>
      <c r="P70" s="142"/>
      <c r="Q70" s="146" t="s">
        <v>56</v>
      </c>
      <c r="R70" s="141"/>
      <c r="S70" s="150" t="s">
        <v>56</v>
      </c>
      <c r="T70" s="145" t="s">
        <v>106</v>
      </c>
      <c r="U70" s="141"/>
    </row>
    <row r="71" spans="1:21" ht="180">
      <c r="A71" s="139">
        <v>69</v>
      </c>
      <c r="B71" s="139" t="s">
        <v>106</v>
      </c>
      <c r="C71" s="139" t="s">
        <v>106</v>
      </c>
      <c r="D71" s="139" t="s">
        <v>105</v>
      </c>
      <c r="E71" s="139" t="s">
        <v>268</v>
      </c>
      <c r="F71" s="140">
        <v>34.299999999999997</v>
      </c>
      <c r="G71" s="139" t="s">
        <v>882</v>
      </c>
      <c r="H71" s="139" t="s">
        <v>898</v>
      </c>
      <c r="I71" s="139" t="s">
        <v>899</v>
      </c>
      <c r="J71" s="139" t="s">
        <v>900</v>
      </c>
      <c r="K71" s="139" t="s">
        <v>901</v>
      </c>
      <c r="L71" s="139" t="s">
        <v>902</v>
      </c>
      <c r="M71" s="139" t="s">
        <v>56</v>
      </c>
      <c r="N71" s="141"/>
      <c r="O71" s="142"/>
      <c r="P71" s="142"/>
      <c r="Q71" s="146" t="s">
        <v>56</v>
      </c>
      <c r="R71" s="141"/>
      <c r="S71" s="150" t="s">
        <v>56</v>
      </c>
      <c r="T71" s="145" t="s">
        <v>106</v>
      </c>
      <c r="U71" s="141"/>
    </row>
    <row r="72" spans="1:21" ht="405">
      <c r="A72" s="139">
        <v>70</v>
      </c>
      <c r="B72" s="139" t="s">
        <v>106</v>
      </c>
      <c r="C72" s="139" t="s">
        <v>106</v>
      </c>
      <c r="D72" s="139" t="s">
        <v>105</v>
      </c>
      <c r="E72" s="139" t="s">
        <v>269</v>
      </c>
      <c r="F72" s="140">
        <v>33.880000000000003</v>
      </c>
      <c r="G72" s="139" t="s">
        <v>882</v>
      </c>
      <c r="H72" s="139" t="s">
        <v>903</v>
      </c>
      <c r="I72" s="139" t="s">
        <v>904</v>
      </c>
      <c r="J72" s="139" t="s">
        <v>905</v>
      </c>
      <c r="K72" s="139" t="s">
        <v>906</v>
      </c>
      <c r="L72" s="139" t="s">
        <v>907</v>
      </c>
      <c r="M72" s="139" t="s">
        <v>56</v>
      </c>
      <c r="N72" s="141"/>
      <c r="O72" s="142"/>
      <c r="P72" s="142"/>
      <c r="Q72" s="146" t="s">
        <v>56</v>
      </c>
      <c r="R72" s="141"/>
      <c r="S72" s="150" t="s">
        <v>56</v>
      </c>
      <c r="T72" s="145" t="s">
        <v>106</v>
      </c>
      <c r="U72" s="141"/>
    </row>
    <row r="73" spans="1:21" ht="135">
      <c r="A73" s="139">
        <v>71</v>
      </c>
      <c r="B73" s="139" t="s">
        <v>106</v>
      </c>
      <c r="C73" s="139" t="s">
        <v>106</v>
      </c>
      <c r="D73" s="139" t="s">
        <v>105</v>
      </c>
      <c r="E73" s="139" t="s">
        <v>270</v>
      </c>
      <c r="F73" s="140">
        <v>11.79</v>
      </c>
      <c r="G73" s="139" t="s">
        <v>882</v>
      </c>
      <c r="H73" s="139" t="s">
        <v>908</v>
      </c>
      <c r="I73" s="139" t="s">
        <v>909</v>
      </c>
      <c r="J73" s="139" t="s">
        <v>910</v>
      </c>
      <c r="K73" s="139" t="s">
        <v>911</v>
      </c>
      <c r="L73" s="139" t="s">
        <v>912</v>
      </c>
      <c r="M73" s="139" t="s">
        <v>913</v>
      </c>
      <c r="N73" s="141"/>
      <c r="O73" s="142"/>
      <c r="P73" s="142"/>
      <c r="Q73" s="146" t="s">
        <v>56</v>
      </c>
      <c r="R73" s="141"/>
      <c r="S73" s="150" t="s">
        <v>56</v>
      </c>
      <c r="T73" s="145" t="s">
        <v>106</v>
      </c>
      <c r="U73" s="141"/>
    </row>
    <row r="74" spans="1:21" ht="315">
      <c r="A74" s="139">
        <v>72</v>
      </c>
      <c r="B74" s="139" t="s">
        <v>106</v>
      </c>
      <c r="C74" s="139" t="s">
        <v>106</v>
      </c>
      <c r="D74" s="139" t="s">
        <v>105</v>
      </c>
      <c r="E74" s="139" t="s">
        <v>271</v>
      </c>
      <c r="F74" s="140">
        <v>11.79</v>
      </c>
      <c r="G74" s="139" t="s">
        <v>882</v>
      </c>
      <c r="H74" s="139" t="s">
        <v>914</v>
      </c>
      <c r="I74" s="139" t="s">
        <v>915</v>
      </c>
      <c r="J74" s="139" t="s">
        <v>916</v>
      </c>
      <c r="K74" s="139" t="s">
        <v>917</v>
      </c>
      <c r="L74" s="139" t="s">
        <v>918</v>
      </c>
      <c r="M74" s="139" t="s">
        <v>919</v>
      </c>
      <c r="N74" s="141"/>
      <c r="O74" s="142"/>
      <c r="P74" s="142"/>
      <c r="Q74" s="146" t="s">
        <v>56</v>
      </c>
      <c r="R74" s="141"/>
      <c r="S74" s="150" t="s">
        <v>56</v>
      </c>
      <c r="T74" s="145" t="s">
        <v>106</v>
      </c>
      <c r="U74" s="141"/>
    </row>
    <row r="75" spans="1:21" ht="345">
      <c r="A75" s="139">
        <v>73</v>
      </c>
      <c r="B75" s="139" t="s">
        <v>106</v>
      </c>
      <c r="C75" s="139" t="s">
        <v>106</v>
      </c>
      <c r="D75" s="139" t="s">
        <v>105</v>
      </c>
      <c r="E75" s="139" t="s">
        <v>272</v>
      </c>
      <c r="F75" s="140">
        <v>34.299999999999997</v>
      </c>
      <c r="G75" s="139" t="s">
        <v>882</v>
      </c>
      <c r="H75" s="139" t="s">
        <v>920</v>
      </c>
      <c r="I75" s="139" t="s">
        <v>921</v>
      </c>
      <c r="J75" s="139" t="s">
        <v>922</v>
      </c>
      <c r="K75" s="139" t="s">
        <v>923</v>
      </c>
      <c r="L75" s="139" t="s">
        <v>924</v>
      </c>
      <c r="M75" s="151" t="s">
        <v>925</v>
      </c>
      <c r="N75" s="141"/>
      <c r="O75" s="142"/>
      <c r="P75" s="142"/>
      <c r="Q75" s="146" t="s">
        <v>56</v>
      </c>
      <c r="R75" s="141"/>
      <c r="S75" s="150" t="s">
        <v>56</v>
      </c>
      <c r="T75" s="145" t="s">
        <v>106</v>
      </c>
      <c r="U75" s="141"/>
    </row>
    <row r="76" spans="1:21" ht="105">
      <c r="A76" s="139">
        <v>74</v>
      </c>
      <c r="B76" s="139" t="s">
        <v>106</v>
      </c>
      <c r="C76" s="139" t="s">
        <v>106</v>
      </c>
      <c r="D76" s="139" t="s">
        <v>105</v>
      </c>
      <c r="E76" s="139" t="s">
        <v>273</v>
      </c>
      <c r="F76" s="140">
        <v>34.299999999999997</v>
      </c>
      <c r="G76" s="139" t="s">
        <v>882</v>
      </c>
      <c r="H76" s="139" t="s">
        <v>926</v>
      </c>
      <c r="I76" s="139" t="s">
        <v>927</v>
      </c>
      <c r="J76" s="139" t="s">
        <v>928</v>
      </c>
      <c r="K76" s="139" t="s">
        <v>929</v>
      </c>
      <c r="L76" s="139" t="s">
        <v>608</v>
      </c>
      <c r="M76" s="139" t="s">
        <v>608</v>
      </c>
      <c r="N76" s="141"/>
      <c r="O76" s="142"/>
      <c r="P76" s="142"/>
      <c r="Q76" s="146" t="s">
        <v>56</v>
      </c>
      <c r="R76" s="141"/>
      <c r="S76" s="150" t="s">
        <v>56</v>
      </c>
      <c r="T76" s="145" t="s">
        <v>106</v>
      </c>
      <c r="U76" s="141"/>
    </row>
    <row r="77" spans="1:21" ht="75">
      <c r="A77" s="139">
        <v>75</v>
      </c>
      <c r="B77" s="139" t="s">
        <v>106</v>
      </c>
      <c r="C77" s="139" t="s">
        <v>106</v>
      </c>
      <c r="D77" s="139" t="s">
        <v>105</v>
      </c>
      <c r="E77" s="139" t="s">
        <v>274</v>
      </c>
      <c r="F77" s="140">
        <v>34.299999999999997</v>
      </c>
      <c r="G77" s="139" t="s">
        <v>882</v>
      </c>
      <c r="H77" s="139" t="s">
        <v>930</v>
      </c>
      <c r="I77" s="139" t="s">
        <v>931</v>
      </c>
      <c r="J77" s="139" t="s">
        <v>932</v>
      </c>
      <c r="K77" s="139" t="s">
        <v>933</v>
      </c>
      <c r="L77" s="139" t="s">
        <v>608</v>
      </c>
      <c r="M77" s="139" t="s">
        <v>608</v>
      </c>
      <c r="N77" s="141"/>
      <c r="O77" s="142"/>
      <c r="P77" s="142"/>
      <c r="Q77" s="146" t="s">
        <v>56</v>
      </c>
      <c r="R77" s="141"/>
      <c r="S77" s="150" t="s">
        <v>56</v>
      </c>
      <c r="T77" s="145" t="s">
        <v>106</v>
      </c>
      <c r="U77" s="141"/>
    </row>
    <row r="78" spans="1:21" ht="360">
      <c r="A78" s="139">
        <v>76</v>
      </c>
      <c r="B78" s="139" t="s">
        <v>106</v>
      </c>
      <c r="C78" s="139" t="s">
        <v>106</v>
      </c>
      <c r="D78" s="139" t="s">
        <v>105</v>
      </c>
      <c r="E78" s="152" t="s">
        <v>275</v>
      </c>
      <c r="F78" s="140">
        <v>17.18</v>
      </c>
      <c r="G78" s="152" t="s">
        <v>882</v>
      </c>
      <c r="H78" s="139" t="s">
        <v>934</v>
      </c>
      <c r="I78" s="152" t="s">
        <v>935</v>
      </c>
      <c r="J78" s="152" t="s">
        <v>936</v>
      </c>
      <c r="K78" s="139" t="s">
        <v>937</v>
      </c>
      <c r="L78" s="139" t="s">
        <v>938</v>
      </c>
      <c r="M78" s="139" t="s">
        <v>939</v>
      </c>
      <c r="N78" s="141"/>
      <c r="O78" s="142"/>
      <c r="P78" s="142"/>
      <c r="Q78" s="146" t="s">
        <v>56</v>
      </c>
      <c r="R78" s="141"/>
      <c r="S78" s="150" t="s">
        <v>56</v>
      </c>
      <c r="T78" s="145" t="s">
        <v>106</v>
      </c>
      <c r="U78" s="141"/>
    </row>
    <row r="79" spans="1:21" ht="90">
      <c r="A79" s="139">
        <v>77</v>
      </c>
      <c r="B79" s="139" t="s">
        <v>106</v>
      </c>
      <c r="C79" s="139" t="s">
        <v>106</v>
      </c>
      <c r="D79" s="139" t="s">
        <v>105</v>
      </c>
      <c r="E79" s="152" t="s">
        <v>276</v>
      </c>
      <c r="F79" s="140">
        <v>17.18</v>
      </c>
      <c r="G79" s="152" t="s">
        <v>882</v>
      </c>
      <c r="H79" s="139" t="s">
        <v>940</v>
      </c>
      <c r="I79" s="152" t="s">
        <v>941</v>
      </c>
      <c r="J79" s="152" t="s">
        <v>942</v>
      </c>
      <c r="K79" s="139" t="s">
        <v>943</v>
      </c>
      <c r="L79" s="139" t="s">
        <v>608</v>
      </c>
      <c r="M79" s="139" t="s">
        <v>608</v>
      </c>
      <c r="N79" s="141"/>
      <c r="O79" s="142"/>
      <c r="P79" s="142"/>
      <c r="Q79" s="146" t="s">
        <v>56</v>
      </c>
      <c r="R79" s="141"/>
      <c r="S79" s="150" t="s">
        <v>56</v>
      </c>
      <c r="T79" s="145" t="s">
        <v>106</v>
      </c>
      <c r="U79" s="141"/>
    </row>
    <row r="80" spans="1:21" ht="165">
      <c r="A80" s="139">
        <v>78</v>
      </c>
      <c r="B80" s="139" t="s">
        <v>106</v>
      </c>
      <c r="C80" s="139" t="s">
        <v>106</v>
      </c>
      <c r="D80" s="139" t="s">
        <v>105</v>
      </c>
      <c r="E80" s="139" t="s">
        <v>277</v>
      </c>
      <c r="F80" s="140">
        <v>33.880000000000003</v>
      </c>
      <c r="G80" s="139" t="s">
        <v>882</v>
      </c>
      <c r="H80" s="139" t="s">
        <v>944</v>
      </c>
      <c r="I80" s="139" t="s">
        <v>945</v>
      </c>
      <c r="J80" s="139" t="s">
        <v>946</v>
      </c>
      <c r="K80" s="139" t="s">
        <v>947</v>
      </c>
      <c r="L80" s="139" t="s">
        <v>948</v>
      </c>
      <c r="M80" s="139" t="s">
        <v>608</v>
      </c>
      <c r="N80" s="141"/>
      <c r="O80" s="142"/>
      <c r="P80" s="142"/>
      <c r="Q80" s="146" t="s">
        <v>56</v>
      </c>
      <c r="R80" s="141"/>
      <c r="S80" s="150" t="s">
        <v>56</v>
      </c>
      <c r="T80" s="145" t="s">
        <v>106</v>
      </c>
      <c r="U80" s="141"/>
    </row>
    <row r="81" spans="1:21" ht="390">
      <c r="A81" s="139">
        <v>79</v>
      </c>
      <c r="B81" s="139" t="s">
        <v>106</v>
      </c>
      <c r="C81" s="139" t="s">
        <v>106</v>
      </c>
      <c r="D81" s="139" t="s">
        <v>105</v>
      </c>
      <c r="E81" s="139" t="s">
        <v>278</v>
      </c>
      <c r="F81" s="140">
        <v>35.200000000000003</v>
      </c>
      <c r="G81" s="139" t="s">
        <v>949</v>
      </c>
      <c r="H81" s="139" t="s">
        <v>950</v>
      </c>
      <c r="I81" s="139" t="s">
        <v>595</v>
      </c>
      <c r="J81" s="139" t="s">
        <v>951</v>
      </c>
      <c r="K81" s="139" t="s">
        <v>952</v>
      </c>
      <c r="L81" s="139" t="s">
        <v>953</v>
      </c>
      <c r="M81" s="139" t="s">
        <v>56</v>
      </c>
      <c r="N81" s="141"/>
      <c r="O81" s="142"/>
      <c r="P81" s="142"/>
      <c r="Q81" s="146" t="s">
        <v>56</v>
      </c>
      <c r="R81" s="141"/>
      <c r="S81" s="150" t="s">
        <v>56</v>
      </c>
      <c r="T81" s="145" t="s">
        <v>106</v>
      </c>
      <c r="U81" s="141"/>
    </row>
    <row r="82" spans="1:21" ht="120">
      <c r="A82" s="139">
        <v>80</v>
      </c>
      <c r="B82" s="139" t="s">
        <v>105</v>
      </c>
      <c r="C82" s="139" t="s">
        <v>105</v>
      </c>
      <c r="D82" s="139" t="s">
        <v>105</v>
      </c>
      <c r="E82" s="139" t="s">
        <v>279</v>
      </c>
      <c r="F82" s="140">
        <v>26.26</v>
      </c>
      <c r="G82" s="139" t="s">
        <v>949</v>
      </c>
      <c r="H82" s="139" t="s">
        <v>954</v>
      </c>
      <c r="I82" s="139" t="s">
        <v>955</v>
      </c>
      <c r="J82" s="139" t="s">
        <v>956</v>
      </c>
      <c r="K82" s="139" t="s">
        <v>957</v>
      </c>
      <c r="L82" s="151" t="s">
        <v>958</v>
      </c>
      <c r="M82" s="139" t="s">
        <v>959</v>
      </c>
      <c r="N82" s="141"/>
      <c r="O82" s="142"/>
      <c r="P82" s="142"/>
      <c r="Q82" s="146" t="s">
        <v>56</v>
      </c>
      <c r="R82" s="141"/>
      <c r="S82" s="150" t="s">
        <v>56</v>
      </c>
      <c r="T82" s="145" t="s">
        <v>106</v>
      </c>
      <c r="U82" s="141"/>
    </row>
    <row r="83" spans="1:21" ht="120">
      <c r="A83" s="139">
        <v>81</v>
      </c>
      <c r="B83" s="139" t="s">
        <v>105</v>
      </c>
      <c r="C83" s="139" t="s">
        <v>105</v>
      </c>
      <c r="D83" s="139" t="s">
        <v>105</v>
      </c>
      <c r="E83" s="139" t="s">
        <v>280</v>
      </c>
      <c r="F83" s="140">
        <v>26.26</v>
      </c>
      <c r="G83" s="139" t="s">
        <v>949</v>
      </c>
      <c r="H83" s="139" t="s">
        <v>960</v>
      </c>
      <c r="I83" s="139" t="s">
        <v>961</v>
      </c>
      <c r="J83" s="139" t="s">
        <v>962</v>
      </c>
      <c r="K83" s="139" t="s">
        <v>963</v>
      </c>
      <c r="L83" s="139" t="s">
        <v>608</v>
      </c>
      <c r="M83" s="139" t="s">
        <v>608</v>
      </c>
      <c r="N83" s="141"/>
      <c r="O83" s="142"/>
      <c r="P83" s="142"/>
      <c r="Q83" s="146" t="s">
        <v>56</v>
      </c>
      <c r="R83" s="141"/>
      <c r="S83" s="150" t="s">
        <v>56</v>
      </c>
      <c r="T83" s="145" t="s">
        <v>106</v>
      </c>
      <c r="U83" s="141"/>
    </row>
    <row r="84" spans="1:21" ht="45">
      <c r="A84" s="139">
        <v>82</v>
      </c>
      <c r="B84" s="139" t="s">
        <v>106</v>
      </c>
      <c r="C84" s="139" t="s">
        <v>106</v>
      </c>
      <c r="D84" s="139" t="s">
        <v>105</v>
      </c>
      <c r="E84" s="139" t="s">
        <v>281</v>
      </c>
      <c r="F84" s="140">
        <v>26.26</v>
      </c>
      <c r="G84" s="139" t="s">
        <v>949</v>
      </c>
      <c r="H84" s="139" t="s">
        <v>964</v>
      </c>
      <c r="I84" s="139" t="s">
        <v>965</v>
      </c>
      <c r="J84" s="139" t="s">
        <v>966</v>
      </c>
      <c r="K84" s="139" t="s">
        <v>967</v>
      </c>
      <c r="L84" s="139" t="s">
        <v>608</v>
      </c>
      <c r="M84" s="139" t="s">
        <v>608</v>
      </c>
      <c r="N84" s="141"/>
      <c r="O84" s="142"/>
      <c r="P84" s="142"/>
      <c r="Q84" s="146" t="s">
        <v>56</v>
      </c>
      <c r="R84" s="141"/>
      <c r="S84" s="150" t="s">
        <v>56</v>
      </c>
      <c r="T84" s="145" t="s">
        <v>106</v>
      </c>
      <c r="U84" s="141"/>
    </row>
    <row r="85" spans="1:21" ht="165">
      <c r="A85" s="139">
        <v>83</v>
      </c>
      <c r="B85" s="139" t="s">
        <v>106</v>
      </c>
      <c r="C85" s="139" t="s">
        <v>106</v>
      </c>
      <c r="D85" s="139" t="s">
        <v>105</v>
      </c>
      <c r="E85" s="139" t="s">
        <v>282</v>
      </c>
      <c r="F85" s="140">
        <v>26.26</v>
      </c>
      <c r="G85" s="139" t="s">
        <v>949</v>
      </c>
      <c r="H85" s="139" t="s">
        <v>968</v>
      </c>
      <c r="I85" s="139" t="s">
        <v>969</v>
      </c>
      <c r="J85" s="139" t="s">
        <v>970</v>
      </c>
      <c r="K85" s="139" t="s">
        <v>971</v>
      </c>
      <c r="L85" s="139" t="s">
        <v>608</v>
      </c>
      <c r="M85" s="139" t="s">
        <v>608</v>
      </c>
      <c r="N85" s="141"/>
      <c r="O85" s="142"/>
      <c r="P85" s="142"/>
      <c r="Q85" s="146" t="s">
        <v>56</v>
      </c>
      <c r="R85" s="141"/>
      <c r="S85" s="150" t="s">
        <v>56</v>
      </c>
      <c r="T85" s="145" t="s">
        <v>106</v>
      </c>
      <c r="U85" s="141"/>
    </row>
    <row r="86" spans="1:21" ht="315">
      <c r="A86" s="139">
        <v>84</v>
      </c>
      <c r="B86" s="139" t="s">
        <v>106</v>
      </c>
      <c r="C86" s="139" t="s">
        <v>105</v>
      </c>
      <c r="D86" s="139" t="s">
        <v>105</v>
      </c>
      <c r="E86" s="139" t="s">
        <v>283</v>
      </c>
      <c r="F86" s="140">
        <v>3.28</v>
      </c>
      <c r="G86" s="139" t="s">
        <v>949</v>
      </c>
      <c r="H86" s="139" t="s">
        <v>972</v>
      </c>
      <c r="I86" s="139" t="s">
        <v>973</v>
      </c>
      <c r="J86" s="139" t="s">
        <v>974</v>
      </c>
      <c r="K86" s="139" t="s">
        <v>975</v>
      </c>
      <c r="L86" s="139" t="s">
        <v>608</v>
      </c>
      <c r="M86" s="139" t="s">
        <v>976</v>
      </c>
      <c r="N86" s="141"/>
      <c r="O86" s="142"/>
      <c r="P86" s="142"/>
      <c r="Q86" s="146" t="s">
        <v>56</v>
      </c>
      <c r="R86" s="141"/>
      <c r="S86" s="150" t="s">
        <v>56</v>
      </c>
      <c r="T86" s="145" t="s">
        <v>106</v>
      </c>
      <c r="U86" s="141"/>
    </row>
    <row r="87" spans="1:21" ht="135">
      <c r="A87" s="139">
        <v>85</v>
      </c>
      <c r="B87" s="139" t="s">
        <v>106</v>
      </c>
      <c r="C87" s="139" t="s">
        <v>106</v>
      </c>
      <c r="D87" s="139" t="s">
        <v>105</v>
      </c>
      <c r="E87" s="139" t="s">
        <v>284</v>
      </c>
      <c r="F87" s="140">
        <v>3.28</v>
      </c>
      <c r="G87" s="139" t="s">
        <v>949</v>
      </c>
      <c r="H87" s="139" t="s">
        <v>977</v>
      </c>
      <c r="I87" s="139" t="s">
        <v>978</v>
      </c>
      <c r="J87" s="139" t="s">
        <v>979</v>
      </c>
      <c r="K87" s="139" t="s">
        <v>980</v>
      </c>
      <c r="L87" s="139" t="s">
        <v>608</v>
      </c>
      <c r="M87" s="139" t="s">
        <v>608</v>
      </c>
      <c r="N87" s="141"/>
      <c r="O87" s="142"/>
      <c r="P87" s="142"/>
      <c r="Q87" s="146" t="s">
        <v>56</v>
      </c>
      <c r="R87" s="141"/>
      <c r="S87" s="150" t="s">
        <v>56</v>
      </c>
      <c r="T87" s="145" t="s">
        <v>106</v>
      </c>
      <c r="U87" s="141"/>
    </row>
    <row r="88" spans="1:21" ht="120">
      <c r="A88" s="139">
        <v>86</v>
      </c>
      <c r="B88" s="139" t="s">
        <v>106</v>
      </c>
      <c r="C88" s="139" t="s">
        <v>106</v>
      </c>
      <c r="D88" s="139" t="s">
        <v>105</v>
      </c>
      <c r="E88" s="139" t="s">
        <v>285</v>
      </c>
      <c r="F88" s="140">
        <v>3.28</v>
      </c>
      <c r="G88" s="139" t="s">
        <v>949</v>
      </c>
      <c r="H88" s="139" t="s">
        <v>981</v>
      </c>
      <c r="I88" s="139" t="s">
        <v>982</v>
      </c>
      <c r="J88" s="139" t="s">
        <v>983</v>
      </c>
      <c r="K88" s="139" t="s">
        <v>984</v>
      </c>
      <c r="L88" s="139" t="s">
        <v>985</v>
      </c>
      <c r="M88" s="139" t="s">
        <v>608</v>
      </c>
      <c r="N88" s="141"/>
      <c r="O88" s="142"/>
      <c r="P88" s="142"/>
      <c r="Q88" s="146" t="s">
        <v>56</v>
      </c>
      <c r="R88" s="141"/>
      <c r="S88" s="150" t="s">
        <v>56</v>
      </c>
      <c r="T88" s="145" t="s">
        <v>106</v>
      </c>
      <c r="U88" s="141"/>
    </row>
    <row r="89" spans="1:21" ht="150">
      <c r="A89" s="139">
        <v>87</v>
      </c>
      <c r="B89" s="139" t="s">
        <v>105</v>
      </c>
      <c r="C89" s="139" t="s">
        <v>105</v>
      </c>
      <c r="D89" s="139" t="s">
        <v>105</v>
      </c>
      <c r="E89" s="139" t="s">
        <v>286</v>
      </c>
      <c r="F89" s="140">
        <v>30.77</v>
      </c>
      <c r="G89" s="139" t="s">
        <v>949</v>
      </c>
      <c r="H89" s="139" t="s">
        <v>986</v>
      </c>
      <c r="I89" s="139" t="s">
        <v>987</v>
      </c>
      <c r="J89" s="139" t="s">
        <v>988</v>
      </c>
      <c r="K89" s="139" t="s">
        <v>989</v>
      </c>
      <c r="L89" s="139" t="s">
        <v>608</v>
      </c>
      <c r="M89" s="139" t="s">
        <v>608</v>
      </c>
      <c r="N89" s="141"/>
      <c r="O89" s="142"/>
      <c r="P89" s="142"/>
      <c r="Q89" s="146" t="s">
        <v>56</v>
      </c>
      <c r="R89" s="141"/>
      <c r="S89" s="150" t="s">
        <v>56</v>
      </c>
      <c r="T89" s="145" t="s">
        <v>106</v>
      </c>
      <c r="U89" s="141"/>
    </row>
    <row r="90" spans="1:21" ht="60">
      <c r="A90" s="139">
        <v>88</v>
      </c>
      <c r="B90" s="139" t="s">
        <v>106</v>
      </c>
      <c r="C90" s="139" t="s">
        <v>106</v>
      </c>
      <c r="D90" s="139" t="s">
        <v>105</v>
      </c>
      <c r="E90" s="139" t="s">
        <v>287</v>
      </c>
      <c r="F90" s="140">
        <v>30.77</v>
      </c>
      <c r="G90" s="139" t="s">
        <v>949</v>
      </c>
      <c r="H90" s="139" t="s">
        <v>990</v>
      </c>
      <c r="I90" s="139" t="s">
        <v>991</v>
      </c>
      <c r="J90" s="139" t="s">
        <v>992</v>
      </c>
      <c r="K90" s="139" t="s">
        <v>993</v>
      </c>
      <c r="L90" s="139" t="s">
        <v>608</v>
      </c>
      <c r="M90" s="139" t="s">
        <v>608</v>
      </c>
      <c r="N90" s="141"/>
      <c r="O90" s="142"/>
      <c r="P90" s="142"/>
      <c r="Q90" s="146" t="s">
        <v>56</v>
      </c>
      <c r="R90" s="141"/>
      <c r="S90" s="150" t="s">
        <v>56</v>
      </c>
      <c r="T90" s="145" t="s">
        <v>106</v>
      </c>
      <c r="U90" s="141"/>
    </row>
    <row r="91" spans="1:21" ht="105">
      <c r="A91" s="139">
        <v>89</v>
      </c>
      <c r="B91" s="139" t="s">
        <v>105</v>
      </c>
      <c r="C91" s="139" t="s">
        <v>105</v>
      </c>
      <c r="D91" s="139" t="s">
        <v>105</v>
      </c>
      <c r="E91" s="139" t="s">
        <v>288</v>
      </c>
      <c r="F91" s="140">
        <v>69.3</v>
      </c>
      <c r="G91" s="139" t="s">
        <v>949</v>
      </c>
      <c r="H91" s="139" t="s">
        <v>994</v>
      </c>
      <c r="I91" s="139" t="s">
        <v>995</v>
      </c>
      <c r="J91" s="139" t="s">
        <v>996</v>
      </c>
      <c r="K91" s="139" t="s">
        <v>997</v>
      </c>
      <c r="L91" s="139" t="s">
        <v>608</v>
      </c>
      <c r="M91" s="139" t="s">
        <v>608</v>
      </c>
      <c r="N91" s="141"/>
      <c r="O91" s="142"/>
      <c r="P91" s="142"/>
      <c r="Q91" s="146" t="s">
        <v>56</v>
      </c>
      <c r="R91" s="141"/>
      <c r="S91" s="150" t="s">
        <v>56</v>
      </c>
      <c r="T91" s="145" t="s">
        <v>106</v>
      </c>
      <c r="U91" s="141"/>
    </row>
    <row r="92" spans="1:21" ht="60">
      <c r="A92" s="139">
        <v>90</v>
      </c>
      <c r="B92" s="139" t="s">
        <v>105</v>
      </c>
      <c r="C92" s="139" t="s">
        <v>105</v>
      </c>
      <c r="D92" s="139" t="s">
        <v>105</v>
      </c>
      <c r="E92" s="139" t="s">
        <v>289</v>
      </c>
      <c r="F92" s="140">
        <v>69.3</v>
      </c>
      <c r="G92" s="139" t="s">
        <v>949</v>
      </c>
      <c r="H92" s="139" t="s">
        <v>998</v>
      </c>
      <c r="I92" s="139" t="s">
        <v>999</v>
      </c>
      <c r="J92" s="139" t="s">
        <v>1000</v>
      </c>
      <c r="K92" s="139" t="s">
        <v>1001</v>
      </c>
      <c r="L92" s="139" t="s">
        <v>608</v>
      </c>
      <c r="M92" s="139" t="s">
        <v>56</v>
      </c>
      <c r="N92" s="141"/>
      <c r="O92" s="142"/>
      <c r="P92" s="142"/>
      <c r="Q92" s="146" t="s">
        <v>56</v>
      </c>
      <c r="R92" s="141"/>
      <c r="S92" s="150" t="s">
        <v>56</v>
      </c>
      <c r="T92" s="145" t="s">
        <v>106</v>
      </c>
      <c r="U92" s="141"/>
    </row>
    <row r="93" spans="1:21" ht="75">
      <c r="A93" s="139">
        <v>91</v>
      </c>
      <c r="B93" s="139" t="s">
        <v>105</v>
      </c>
      <c r="C93" s="139" t="s">
        <v>105</v>
      </c>
      <c r="D93" s="139" t="s">
        <v>105</v>
      </c>
      <c r="E93" s="139" t="s">
        <v>290</v>
      </c>
      <c r="F93" s="140">
        <v>69.3</v>
      </c>
      <c r="G93" s="139" t="s">
        <v>949</v>
      </c>
      <c r="H93" s="139" t="s">
        <v>1002</v>
      </c>
      <c r="I93" s="139" t="s">
        <v>1003</v>
      </c>
      <c r="J93" s="139" t="s">
        <v>1004</v>
      </c>
      <c r="K93" s="139" t="s">
        <v>1005</v>
      </c>
      <c r="L93" s="139" t="s">
        <v>1006</v>
      </c>
      <c r="M93" s="139" t="s">
        <v>56</v>
      </c>
      <c r="N93" s="141"/>
      <c r="O93" s="142"/>
      <c r="P93" s="142"/>
      <c r="Q93" s="146" t="s">
        <v>56</v>
      </c>
      <c r="R93" s="141"/>
      <c r="S93" s="150" t="s">
        <v>56</v>
      </c>
      <c r="T93" s="145" t="s">
        <v>106</v>
      </c>
      <c r="U93" s="141"/>
    </row>
    <row r="94" spans="1:21" ht="409.5">
      <c r="A94" s="139">
        <v>92</v>
      </c>
      <c r="B94" s="139" t="s">
        <v>105</v>
      </c>
      <c r="C94" s="139" t="s">
        <v>105</v>
      </c>
      <c r="D94" s="139" t="s">
        <v>105</v>
      </c>
      <c r="E94" s="139" t="s">
        <v>291</v>
      </c>
      <c r="F94" s="140">
        <v>208.86</v>
      </c>
      <c r="G94" s="139" t="s">
        <v>949</v>
      </c>
      <c r="H94" s="139" t="s">
        <v>1007</v>
      </c>
      <c r="I94" s="139" t="s">
        <v>1008</v>
      </c>
      <c r="J94" s="139" t="s">
        <v>1009</v>
      </c>
      <c r="K94" s="139" t="s">
        <v>1010</v>
      </c>
      <c r="L94" s="139"/>
      <c r="M94" s="139" t="s">
        <v>1011</v>
      </c>
      <c r="N94" s="141"/>
      <c r="O94" s="142"/>
      <c r="P94" s="142"/>
      <c r="Q94" s="146" t="s">
        <v>56</v>
      </c>
      <c r="R94" s="141"/>
      <c r="S94" s="150" t="s">
        <v>56</v>
      </c>
      <c r="T94" s="145" t="s">
        <v>106</v>
      </c>
      <c r="U94" s="141"/>
    </row>
    <row r="95" spans="1:21" ht="60">
      <c r="A95" s="139">
        <v>93</v>
      </c>
      <c r="B95" s="139" t="s">
        <v>105</v>
      </c>
      <c r="C95" s="139" t="s">
        <v>105</v>
      </c>
      <c r="D95" s="139" t="s">
        <v>105</v>
      </c>
      <c r="E95" s="139" t="s">
        <v>292</v>
      </c>
      <c r="F95" s="140">
        <v>178.09</v>
      </c>
      <c r="G95" s="139" t="s">
        <v>949</v>
      </c>
      <c r="H95" s="139" t="s">
        <v>1012</v>
      </c>
      <c r="I95" s="139" t="s">
        <v>1013</v>
      </c>
      <c r="J95" s="139" t="s">
        <v>1014</v>
      </c>
      <c r="K95" s="139" t="s">
        <v>1015</v>
      </c>
      <c r="L95" s="139" t="s">
        <v>608</v>
      </c>
      <c r="M95" s="139" t="s">
        <v>56</v>
      </c>
      <c r="N95" s="141"/>
      <c r="O95" s="142"/>
      <c r="P95" s="142"/>
      <c r="Q95" s="146" t="s">
        <v>56</v>
      </c>
      <c r="R95" s="141"/>
      <c r="S95" s="150" t="s">
        <v>56</v>
      </c>
      <c r="T95" s="145" t="s">
        <v>106</v>
      </c>
      <c r="U95" s="141"/>
    </row>
    <row r="96" spans="1:21" ht="180">
      <c r="A96" s="139">
        <v>94</v>
      </c>
      <c r="B96" s="139" t="s">
        <v>106</v>
      </c>
      <c r="C96" s="139" t="s">
        <v>106</v>
      </c>
      <c r="D96" s="139" t="s">
        <v>105</v>
      </c>
      <c r="E96" s="139" t="s">
        <v>293</v>
      </c>
      <c r="F96" s="140">
        <v>146.57</v>
      </c>
      <c r="G96" s="139" t="s">
        <v>949</v>
      </c>
      <c r="H96" s="139" t="s">
        <v>1016</v>
      </c>
      <c r="I96" s="139" t="s">
        <v>1017</v>
      </c>
      <c r="J96" s="139" t="s">
        <v>1018</v>
      </c>
      <c r="K96" s="139" t="s">
        <v>1019</v>
      </c>
      <c r="L96" s="153"/>
      <c r="M96" s="139" t="s">
        <v>1020</v>
      </c>
      <c r="N96" s="141"/>
      <c r="O96" s="142"/>
      <c r="P96" s="142"/>
      <c r="Q96" s="146" t="s">
        <v>56</v>
      </c>
      <c r="R96" s="141"/>
      <c r="S96" s="150" t="s">
        <v>56</v>
      </c>
      <c r="T96" s="145" t="s">
        <v>106</v>
      </c>
      <c r="U96" s="141"/>
    </row>
    <row r="97" spans="1:21" ht="135">
      <c r="A97" s="139">
        <v>95</v>
      </c>
      <c r="B97" s="139" t="s">
        <v>106</v>
      </c>
      <c r="C97" s="139" t="s">
        <v>106</v>
      </c>
      <c r="D97" s="139" t="s">
        <v>105</v>
      </c>
      <c r="E97" s="139" t="s">
        <v>294</v>
      </c>
      <c r="F97" s="140">
        <v>146.57</v>
      </c>
      <c r="G97" s="139" t="s">
        <v>949</v>
      </c>
      <c r="H97" s="139" t="s">
        <v>1021</v>
      </c>
      <c r="I97" s="139" t="s">
        <v>1022</v>
      </c>
      <c r="J97" s="139" t="s">
        <v>1023</v>
      </c>
      <c r="K97" s="139" t="s">
        <v>1024</v>
      </c>
      <c r="L97" s="139" t="s">
        <v>1025</v>
      </c>
      <c r="M97" s="139" t="s">
        <v>608</v>
      </c>
      <c r="N97" s="141"/>
      <c r="O97" s="142"/>
      <c r="P97" s="142"/>
      <c r="Q97" s="146" t="s">
        <v>56</v>
      </c>
      <c r="R97" s="141"/>
      <c r="S97" s="150" t="s">
        <v>56</v>
      </c>
      <c r="T97" s="145" t="s">
        <v>106</v>
      </c>
      <c r="U97" s="141"/>
    </row>
    <row r="98" spans="1:21" ht="105">
      <c r="A98" s="139">
        <v>96</v>
      </c>
      <c r="B98" s="139" t="s">
        <v>106</v>
      </c>
      <c r="C98" s="139" t="s">
        <v>106</v>
      </c>
      <c r="D98" s="139" t="s">
        <v>105</v>
      </c>
      <c r="E98" s="139" t="s">
        <v>295</v>
      </c>
      <c r="F98" s="140">
        <v>146.57</v>
      </c>
      <c r="G98" s="139" t="s">
        <v>949</v>
      </c>
      <c r="H98" s="139" t="s">
        <v>1026</v>
      </c>
      <c r="I98" s="139" t="s">
        <v>1027</v>
      </c>
      <c r="J98" s="139" t="s">
        <v>1028</v>
      </c>
      <c r="K98" s="139" t="s">
        <v>1029</v>
      </c>
      <c r="L98" s="139" t="s">
        <v>608</v>
      </c>
      <c r="M98" s="139" t="s">
        <v>1030</v>
      </c>
      <c r="N98" s="141"/>
      <c r="O98" s="142"/>
      <c r="P98" s="142"/>
      <c r="Q98" s="146" t="s">
        <v>56</v>
      </c>
      <c r="R98" s="141"/>
      <c r="S98" s="150" t="s">
        <v>56</v>
      </c>
      <c r="T98" s="145" t="s">
        <v>106</v>
      </c>
      <c r="U98" s="141"/>
    </row>
    <row r="99" spans="1:21" ht="165">
      <c r="A99" s="139">
        <v>97</v>
      </c>
      <c r="B99" s="139" t="s">
        <v>106</v>
      </c>
      <c r="C99" s="139" t="s">
        <v>106</v>
      </c>
      <c r="D99" s="139" t="s">
        <v>105</v>
      </c>
      <c r="E99" s="139" t="s">
        <v>296</v>
      </c>
      <c r="F99" s="140">
        <v>74.23</v>
      </c>
      <c r="G99" s="139" t="s">
        <v>949</v>
      </c>
      <c r="H99" s="139" t="s">
        <v>1031</v>
      </c>
      <c r="I99" s="139" t="s">
        <v>1032</v>
      </c>
      <c r="J99" s="139" t="s">
        <v>1033</v>
      </c>
      <c r="K99" s="139" t="s">
        <v>1034</v>
      </c>
      <c r="L99" s="139" t="s">
        <v>1035</v>
      </c>
      <c r="M99" s="139" t="s">
        <v>608</v>
      </c>
      <c r="N99" s="141"/>
      <c r="O99" s="142"/>
      <c r="P99" s="142"/>
      <c r="Q99" s="146" t="s">
        <v>56</v>
      </c>
      <c r="R99" s="141"/>
      <c r="S99" s="150" t="s">
        <v>56</v>
      </c>
      <c r="T99" s="145" t="s">
        <v>106</v>
      </c>
      <c r="U99" s="141"/>
    </row>
    <row r="100" spans="1:21" ht="330">
      <c r="A100" s="139">
        <v>98</v>
      </c>
      <c r="B100" s="139" t="s">
        <v>105</v>
      </c>
      <c r="C100" s="139" t="s">
        <v>105</v>
      </c>
      <c r="D100" s="139" t="s">
        <v>105</v>
      </c>
      <c r="E100" s="139" t="s">
        <v>297</v>
      </c>
      <c r="F100" s="140">
        <v>9.2899999999999991</v>
      </c>
      <c r="G100" s="139" t="s">
        <v>949</v>
      </c>
      <c r="H100" s="139" t="s">
        <v>1036</v>
      </c>
      <c r="I100" s="139" t="s">
        <v>1037</v>
      </c>
      <c r="J100" s="139" t="s">
        <v>1038</v>
      </c>
      <c r="K100" s="139" t="s">
        <v>1039</v>
      </c>
      <c r="L100" s="139" t="s">
        <v>1040</v>
      </c>
      <c r="M100" s="139" t="s">
        <v>1041</v>
      </c>
      <c r="N100" s="141"/>
      <c r="O100" s="142"/>
      <c r="P100" s="142"/>
      <c r="Q100" s="146" t="s">
        <v>56</v>
      </c>
      <c r="R100" s="141"/>
      <c r="S100" s="150" t="s">
        <v>56</v>
      </c>
      <c r="T100" s="145" t="s">
        <v>106</v>
      </c>
      <c r="U100" s="141"/>
    </row>
    <row r="101" spans="1:21" ht="75">
      <c r="A101" s="139">
        <v>99</v>
      </c>
      <c r="B101" s="139" t="s">
        <v>106</v>
      </c>
      <c r="C101" s="139" t="s">
        <v>106</v>
      </c>
      <c r="D101" s="139" t="s">
        <v>105</v>
      </c>
      <c r="E101" s="139" t="s">
        <v>298</v>
      </c>
      <c r="F101" s="140">
        <v>9.2899999999999991</v>
      </c>
      <c r="G101" s="139" t="s">
        <v>949</v>
      </c>
      <c r="H101" s="139" t="s">
        <v>1042</v>
      </c>
      <c r="I101" s="139" t="s">
        <v>1043</v>
      </c>
      <c r="J101" s="139" t="s">
        <v>1044</v>
      </c>
      <c r="K101" s="139" t="s">
        <v>1045</v>
      </c>
      <c r="L101" s="139" t="s">
        <v>608</v>
      </c>
      <c r="M101" s="139" t="s">
        <v>608</v>
      </c>
      <c r="N101" s="141"/>
      <c r="O101" s="142"/>
      <c r="P101" s="142"/>
      <c r="Q101" s="146" t="s">
        <v>56</v>
      </c>
      <c r="R101" s="141"/>
      <c r="S101" s="150" t="s">
        <v>56</v>
      </c>
      <c r="T101" s="145" t="s">
        <v>106</v>
      </c>
      <c r="U101" s="141"/>
    </row>
    <row r="102" spans="1:21" ht="165">
      <c r="A102" s="139">
        <v>100</v>
      </c>
      <c r="B102" s="139" t="s">
        <v>106</v>
      </c>
      <c r="C102" s="139" t="s">
        <v>105</v>
      </c>
      <c r="D102" s="139" t="s">
        <v>105</v>
      </c>
      <c r="E102" s="139" t="s">
        <v>299</v>
      </c>
      <c r="F102" s="140">
        <v>1.21</v>
      </c>
      <c r="G102" s="139" t="s">
        <v>949</v>
      </c>
      <c r="H102" s="139" t="s">
        <v>1046</v>
      </c>
      <c r="I102" s="139" t="s">
        <v>1047</v>
      </c>
      <c r="J102" s="139" t="s">
        <v>1048</v>
      </c>
      <c r="K102" s="139" t="s">
        <v>1049</v>
      </c>
      <c r="L102" s="139" t="s">
        <v>1050</v>
      </c>
      <c r="M102" s="139" t="s">
        <v>608</v>
      </c>
      <c r="N102" s="141"/>
      <c r="O102" s="142"/>
      <c r="P102" s="142"/>
      <c r="Q102" s="146" t="s">
        <v>56</v>
      </c>
      <c r="R102" s="141"/>
      <c r="S102" s="150" t="s">
        <v>56</v>
      </c>
      <c r="T102" s="145" t="s">
        <v>106</v>
      </c>
      <c r="U102" s="141"/>
    </row>
    <row r="103" spans="1:21" ht="330">
      <c r="A103" s="139">
        <v>101</v>
      </c>
      <c r="B103" s="139" t="s">
        <v>105</v>
      </c>
      <c r="C103" s="139" t="s">
        <v>105</v>
      </c>
      <c r="D103" s="139" t="s">
        <v>105</v>
      </c>
      <c r="E103" s="139" t="s">
        <v>300</v>
      </c>
      <c r="F103" s="140">
        <v>30.77</v>
      </c>
      <c r="G103" s="139" t="s">
        <v>949</v>
      </c>
      <c r="H103" s="139" t="s">
        <v>1051</v>
      </c>
      <c r="I103" s="139" t="s">
        <v>1052</v>
      </c>
      <c r="J103" s="139" t="s">
        <v>1053</v>
      </c>
      <c r="K103" s="139" t="s">
        <v>1054</v>
      </c>
      <c r="L103" s="139" t="s">
        <v>608</v>
      </c>
      <c r="M103" s="139" t="s">
        <v>1055</v>
      </c>
      <c r="N103" s="141"/>
      <c r="O103" s="142"/>
      <c r="P103" s="142"/>
      <c r="Q103" s="146" t="s">
        <v>56</v>
      </c>
      <c r="R103" s="141"/>
      <c r="S103" s="150" t="s">
        <v>56</v>
      </c>
      <c r="T103" s="145" t="s">
        <v>106</v>
      </c>
      <c r="U103" s="141"/>
    </row>
    <row r="104" spans="1:21" ht="135">
      <c r="A104" s="139">
        <v>102</v>
      </c>
      <c r="B104" s="139" t="s">
        <v>106</v>
      </c>
      <c r="C104" s="139" t="s">
        <v>106</v>
      </c>
      <c r="D104" s="139" t="s">
        <v>105</v>
      </c>
      <c r="E104" s="139" t="s">
        <v>301</v>
      </c>
      <c r="F104" s="140">
        <v>0.84</v>
      </c>
      <c r="G104" s="139" t="s">
        <v>949</v>
      </c>
      <c r="H104" s="139" t="s">
        <v>301</v>
      </c>
      <c r="I104" s="139" t="s">
        <v>1056</v>
      </c>
      <c r="J104" s="139" t="s">
        <v>1057</v>
      </c>
      <c r="K104" s="139" t="s">
        <v>1058</v>
      </c>
      <c r="L104" s="139" t="s">
        <v>608</v>
      </c>
      <c r="M104" s="139" t="s">
        <v>608</v>
      </c>
      <c r="N104" s="141"/>
      <c r="O104" s="142"/>
      <c r="P104" s="142"/>
      <c r="Q104" s="146" t="s">
        <v>56</v>
      </c>
      <c r="R104" s="141"/>
      <c r="S104" s="150" t="s">
        <v>56</v>
      </c>
      <c r="T104" s="145" t="s">
        <v>106</v>
      </c>
      <c r="U104" s="141"/>
    </row>
    <row r="105" spans="1:21" ht="120">
      <c r="A105" s="139">
        <v>103</v>
      </c>
      <c r="B105" s="139" t="s">
        <v>106</v>
      </c>
      <c r="C105" s="139" t="s">
        <v>105</v>
      </c>
      <c r="D105" s="139" t="s">
        <v>105</v>
      </c>
      <c r="E105" s="139" t="s">
        <v>302</v>
      </c>
      <c r="F105" s="140">
        <v>0</v>
      </c>
      <c r="G105" s="139" t="s">
        <v>949</v>
      </c>
      <c r="H105" s="139" t="s">
        <v>302</v>
      </c>
      <c r="I105" s="139" t="s">
        <v>1059</v>
      </c>
      <c r="J105" s="139" t="s">
        <v>1060</v>
      </c>
      <c r="K105" s="139" t="s">
        <v>1061</v>
      </c>
      <c r="L105" s="139" t="s">
        <v>1062</v>
      </c>
      <c r="M105" s="139" t="s">
        <v>608</v>
      </c>
      <c r="N105" s="141"/>
      <c r="O105" s="142"/>
      <c r="P105" s="142"/>
      <c r="Q105" s="146" t="s">
        <v>56</v>
      </c>
      <c r="R105" s="141"/>
      <c r="S105" s="150" t="s">
        <v>56</v>
      </c>
      <c r="T105" s="145" t="s">
        <v>106</v>
      </c>
      <c r="U105" s="141"/>
    </row>
    <row r="106" spans="1:21" ht="150">
      <c r="A106" s="139">
        <v>104</v>
      </c>
      <c r="B106" s="139" t="s">
        <v>106</v>
      </c>
      <c r="C106" s="139" t="s">
        <v>106</v>
      </c>
      <c r="D106" s="139" t="s">
        <v>105</v>
      </c>
      <c r="E106" s="139" t="s">
        <v>303</v>
      </c>
      <c r="F106" s="140">
        <v>8.98</v>
      </c>
      <c r="G106" s="139" t="s">
        <v>949</v>
      </c>
      <c r="H106" s="139" t="s">
        <v>303</v>
      </c>
      <c r="I106" s="139" t="s">
        <v>1063</v>
      </c>
      <c r="J106" s="139" t="s">
        <v>1064</v>
      </c>
      <c r="K106" s="139" t="s">
        <v>1065</v>
      </c>
      <c r="L106" s="139" t="s">
        <v>608</v>
      </c>
      <c r="M106" s="139" t="s">
        <v>1066</v>
      </c>
      <c r="N106" s="141"/>
      <c r="O106" s="142"/>
      <c r="P106" s="142"/>
      <c r="Q106" s="146" t="s">
        <v>56</v>
      </c>
      <c r="R106" s="141"/>
      <c r="S106" s="150" t="s">
        <v>56</v>
      </c>
      <c r="T106" s="145" t="s">
        <v>106</v>
      </c>
      <c r="U106" s="141"/>
    </row>
    <row r="107" spans="1:21" ht="75">
      <c r="A107" s="139">
        <v>105</v>
      </c>
      <c r="B107" s="139" t="s">
        <v>106</v>
      </c>
      <c r="C107" s="139" t="s">
        <v>106</v>
      </c>
      <c r="D107" s="139" t="s">
        <v>105</v>
      </c>
      <c r="E107" s="139" t="s">
        <v>304</v>
      </c>
      <c r="F107" s="140">
        <v>8.98</v>
      </c>
      <c r="G107" s="139" t="s">
        <v>949</v>
      </c>
      <c r="H107" s="139" t="s">
        <v>1067</v>
      </c>
      <c r="I107" s="139" t="s">
        <v>1068</v>
      </c>
      <c r="J107" s="139" t="s">
        <v>1069</v>
      </c>
      <c r="K107" s="139" t="s">
        <v>1070</v>
      </c>
      <c r="L107" s="151" t="s">
        <v>1071</v>
      </c>
      <c r="M107" s="139" t="s">
        <v>1072</v>
      </c>
      <c r="N107" s="141"/>
      <c r="O107" s="142"/>
      <c r="P107" s="142"/>
      <c r="Q107" s="146" t="s">
        <v>56</v>
      </c>
      <c r="R107" s="141"/>
      <c r="S107" s="150" t="s">
        <v>56</v>
      </c>
      <c r="T107" s="145" t="s">
        <v>106</v>
      </c>
      <c r="U107" s="141"/>
    </row>
    <row r="108" spans="1:21" ht="375">
      <c r="A108" s="139">
        <v>106</v>
      </c>
      <c r="B108" s="139" t="s">
        <v>106</v>
      </c>
      <c r="C108" s="139" t="s">
        <v>106</v>
      </c>
      <c r="D108" s="139" t="s">
        <v>105</v>
      </c>
      <c r="E108" s="139" t="s">
        <v>305</v>
      </c>
      <c r="F108" s="140">
        <v>1.19</v>
      </c>
      <c r="G108" s="139" t="s">
        <v>1073</v>
      </c>
      <c r="H108" s="139" t="s">
        <v>1074</v>
      </c>
      <c r="I108" s="139" t="s">
        <v>595</v>
      </c>
      <c r="J108" s="139" t="s">
        <v>1075</v>
      </c>
      <c r="K108" s="139" t="s">
        <v>1076</v>
      </c>
      <c r="L108" s="139" t="s">
        <v>1077</v>
      </c>
      <c r="M108" s="139" t="s">
        <v>608</v>
      </c>
      <c r="N108" s="141"/>
      <c r="O108" s="142"/>
      <c r="P108" s="142"/>
      <c r="Q108" s="146" t="s">
        <v>56</v>
      </c>
      <c r="R108" s="141"/>
      <c r="S108" s="150" t="s">
        <v>56</v>
      </c>
      <c r="T108" s="145" t="s">
        <v>106</v>
      </c>
      <c r="U108" s="141"/>
    </row>
    <row r="109" spans="1:21" ht="409.5">
      <c r="A109" s="139">
        <v>107</v>
      </c>
      <c r="B109" s="139" t="s">
        <v>106</v>
      </c>
      <c r="C109" s="139" t="s">
        <v>105</v>
      </c>
      <c r="D109" s="139" t="s">
        <v>105</v>
      </c>
      <c r="E109" s="139" t="s">
        <v>306</v>
      </c>
      <c r="F109" s="140">
        <v>0.5</v>
      </c>
      <c r="G109" s="139" t="s">
        <v>1073</v>
      </c>
      <c r="H109" s="139" t="s">
        <v>1078</v>
      </c>
      <c r="I109" s="139" t="s">
        <v>1079</v>
      </c>
      <c r="J109" s="139" t="s">
        <v>1080</v>
      </c>
      <c r="K109" s="139" t="s">
        <v>1081</v>
      </c>
      <c r="L109" s="139" t="s">
        <v>1082</v>
      </c>
      <c r="M109" s="139" t="s">
        <v>1083</v>
      </c>
      <c r="N109" s="141"/>
      <c r="O109" s="142"/>
      <c r="P109" s="142"/>
      <c r="Q109" s="146" t="s">
        <v>56</v>
      </c>
      <c r="R109" s="141"/>
      <c r="S109" s="150" t="s">
        <v>56</v>
      </c>
      <c r="T109" s="145" t="s">
        <v>106</v>
      </c>
      <c r="U109" s="141"/>
    </row>
    <row r="110" spans="1:21" ht="60">
      <c r="A110" s="139">
        <v>108</v>
      </c>
      <c r="B110" s="139" t="s">
        <v>106</v>
      </c>
      <c r="C110" s="139" t="s">
        <v>106</v>
      </c>
      <c r="D110" s="139" t="s">
        <v>105</v>
      </c>
      <c r="E110" s="139" t="s">
        <v>307</v>
      </c>
      <c r="F110" s="140">
        <v>0.5</v>
      </c>
      <c r="G110" s="139" t="s">
        <v>1073</v>
      </c>
      <c r="H110" s="139" t="s">
        <v>1084</v>
      </c>
      <c r="I110" s="139" t="s">
        <v>1085</v>
      </c>
      <c r="J110" s="139" t="s">
        <v>1086</v>
      </c>
      <c r="K110" s="139" t="s">
        <v>1087</v>
      </c>
      <c r="L110" s="139" t="s">
        <v>608</v>
      </c>
      <c r="M110" s="139" t="s">
        <v>608</v>
      </c>
      <c r="N110" s="141"/>
      <c r="O110" s="142"/>
      <c r="P110" s="142"/>
      <c r="Q110" s="146" t="s">
        <v>56</v>
      </c>
      <c r="R110" s="141"/>
      <c r="S110" s="150" t="s">
        <v>56</v>
      </c>
      <c r="T110" s="145" t="s">
        <v>106</v>
      </c>
      <c r="U110" s="141"/>
    </row>
    <row r="111" spans="1:21" ht="75">
      <c r="A111" s="139">
        <v>109</v>
      </c>
      <c r="B111" s="139" t="s">
        <v>106</v>
      </c>
      <c r="C111" s="139" t="s">
        <v>105</v>
      </c>
      <c r="D111" s="139" t="s">
        <v>105</v>
      </c>
      <c r="E111" s="139" t="s">
        <v>308</v>
      </c>
      <c r="F111" s="140">
        <v>0.5</v>
      </c>
      <c r="G111" s="139" t="s">
        <v>1073</v>
      </c>
      <c r="H111" s="139" t="s">
        <v>1088</v>
      </c>
      <c r="I111" s="139" t="s">
        <v>1089</v>
      </c>
      <c r="J111" s="139" t="s">
        <v>1090</v>
      </c>
      <c r="K111" s="139" t="s">
        <v>1091</v>
      </c>
      <c r="L111" s="139" t="s">
        <v>1092</v>
      </c>
      <c r="M111" s="139" t="s">
        <v>608</v>
      </c>
      <c r="N111" s="141"/>
      <c r="O111" s="142"/>
      <c r="P111" s="142"/>
      <c r="Q111" s="146" t="s">
        <v>56</v>
      </c>
      <c r="R111" s="141"/>
      <c r="S111" s="150" t="s">
        <v>56</v>
      </c>
      <c r="T111" s="145" t="s">
        <v>106</v>
      </c>
      <c r="U111" s="141"/>
    </row>
    <row r="112" spans="1:21" ht="180">
      <c r="A112" s="139">
        <v>110</v>
      </c>
      <c r="B112" s="139" t="s">
        <v>106</v>
      </c>
      <c r="C112" s="139" t="s">
        <v>106</v>
      </c>
      <c r="D112" s="139" t="s">
        <v>105</v>
      </c>
      <c r="E112" s="139" t="s">
        <v>309</v>
      </c>
      <c r="F112" s="140">
        <v>0.5</v>
      </c>
      <c r="G112" s="139" t="s">
        <v>1073</v>
      </c>
      <c r="H112" s="139" t="s">
        <v>1093</v>
      </c>
      <c r="I112" s="139" t="s">
        <v>1094</v>
      </c>
      <c r="J112" s="139" t="s">
        <v>1095</v>
      </c>
      <c r="K112" s="139" t="s">
        <v>1096</v>
      </c>
      <c r="L112" s="139" t="s">
        <v>608</v>
      </c>
      <c r="M112" s="139" t="s">
        <v>608</v>
      </c>
      <c r="N112" s="141"/>
      <c r="O112" s="142"/>
      <c r="P112" s="142"/>
      <c r="Q112" s="146" t="s">
        <v>56</v>
      </c>
      <c r="R112" s="141"/>
      <c r="S112" s="150" t="s">
        <v>56</v>
      </c>
      <c r="T112" s="145" t="s">
        <v>106</v>
      </c>
      <c r="U112" s="141"/>
    </row>
    <row r="113" spans="1:21" ht="225">
      <c r="A113" s="139">
        <v>111</v>
      </c>
      <c r="B113" s="139" t="s">
        <v>106</v>
      </c>
      <c r="C113" s="139" t="s">
        <v>106</v>
      </c>
      <c r="D113" s="139" t="s">
        <v>105</v>
      </c>
      <c r="E113" s="139" t="s">
        <v>310</v>
      </c>
      <c r="F113" s="140">
        <v>0.5</v>
      </c>
      <c r="G113" s="139" t="s">
        <v>1073</v>
      </c>
      <c r="H113" s="139" t="s">
        <v>1097</v>
      </c>
      <c r="I113" s="139" t="s">
        <v>1098</v>
      </c>
      <c r="J113" s="139" t="s">
        <v>1099</v>
      </c>
      <c r="K113" s="139" t="s">
        <v>1100</v>
      </c>
      <c r="L113" s="139" t="s">
        <v>1101</v>
      </c>
      <c r="M113" s="139" t="s">
        <v>1102</v>
      </c>
      <c r="N113" s="141"/>
      <c r="O113" s="142"/>
      <c r="P113" s="142"/>
      <c r="Q113" s="146" t="s">
        <v>56</v>
      </c>
      <c r="R113" s="141"/>
      <c r="S113" s="150" t="s">
        <v>56</v>
      </c>
      <c r="T113" s="145" t="s">
        <v>106</v>
      </c>
      <c r="U113" s="141"/>
    </row>
    <row r="114" spans="1:21" ht="149.44999999999999" customHeight="1">
      <c r="A114" s="139">
        <v>112</v>
      </c>
      <c r="B114" s="139" t="s">
        <v>106</v>
      </c>
      <c r="C114" s="139" t="s">
        <v>106</v>
      </c>
      <c r="D114" s="139" t="s">
        <v>105</v>
      </c>
      <c r="E114" s="139" t="s">
        <v>311</v>
      </c>
      <c r="F114" s="140">
        <v>0.5</v>
      </c>
      <c r="G114" s="139" t="s">
        <v>1073</v>
      </c>
      <c r="H114" s="139" t="s">
        <v>1103</v>
      </c>
      <c r="I114" s="139" t="s">
        <v>1104</v>
      </c>
      <c r="J114" s="139" t="s">
        <v>1105</v>
      </c>
      <c r="K114" s="139" t="s">
        <v>1106</v>
      </c>
      <c r="L114" s="139" t="s">
        <v>1107</v>
      </c>
      <c r="M114" s="151" t="s">
        <v>1108</v>
      </c>
      <c r="N114" s="141"/>
      <c r="O114" s="142"/>
      <c r="P114" s="142"/>
      <c r="Q114" s="146" t="s">
        <v>56</v>
      </c>
      <c r="R114" s="141"/>
      <c r="S114" s="150" t="s">
        <v>56</v>
      </c>
      <c r="T114" s="145" t="s">
        <v>106</v>
      </c>
      <c r="U114" s="141"/>
    </row>
    <row r="115" spans="1:21" ht="105">
      <c r="A115" s="139">
        <v>113</v>
      </c>
      <c r="B115" s="139" t="s">
        <v>106</v>
      </c>
      <c r="C115" s="139" t="s">
        <v>106</v>
      </c>
      <c r="D115" s="139" t="s">
        <v>105</v>
      </c>
      <c r="E115" s="139" t="s">
        <v>312</v>
      </c>
      <c r="F115" s="140">
        <v>0.5</v>
      </c>
      <c r="G115" s="139" t="s">
        <v>1073</v>
      </c>
      <c r="H115" s="139" t="s">
        <v>1109</v>
      </c>
      <c r="I115" s="139" t="s">
        <v>1110</v>
      </c>
      <c r="J115" s="139" t="s">
        <v>1111</v>
      </c>
      <c r="K115" s="139" t="s">
        <v>1112</v>
      </c>
      <c r="L115" s="139" t="s">
        <v>608</v>
      </c>
      <c r="M115" s="139" t="s">
        <v>608</v>
      </c>
      <c r="N115" s="141"/>
      <c r="O115" s="142"/>
      <c r="P115" s="142"/>
      <c r="Q115" s="146" t="s">
        <v>56</v>
      </c>
      <c r="R115" s="141"/>
      <c r="S115" s="150" t="s">
        <v>56</v>
      </c>
      <c r="T115" s="145" t="s">
        <v>106</v>
      </c>
      <c r="U115" s="141"/>
    </row>
    <row r="116" spans="1:21" ht="150">
      <c r="A116" s="139">
        <v>114</v>
      </c>
      <c r="B116" s="139" t="s">
        <v>106</v>
      </c>
      <c r="C116" s="139" t="s">
        <v>105</v>
      </c>
      <c r="D116" s="139" t="s">
        <v>105</v>
      </c>
      <c r="E116" s="139" t="s">
        <v>313</v>
      </c>
      <c r="F116" s="140">
        <v>0.48</v>
      </c>
      <c r="G116" s="139" t="s">
        <v>1073</v>
      </c>
      <c r="H116" s="139" t="s">
        <v>1113</v>
      </c>
      <c r="I116" s="139" t="s">
        <v>1114</v>
      </c>
      <c r="J116" s="139" t="s">
        <v>1115</v>
      </c>
      <c r="K116" s="139" t="s">
        <v>1116</v>
      </c>
      <c r="L116" s="139" t="s">
        <v>608</v>
      </c>
      <c r="M116" s="139" t="s">
        <v>608</v>
      </c>
      <c r="N116" s="141"/>
      <c r="O116" s="142"/>
      <c r="P116" s="142"/>
      <c r="Q116" s="146" t="s">
        <v>56</v>
      </c>
      <c r="R116" s="141"/>
      <c r="S116" s="150" t="s">
        <v>56</v>
      </c>
      <c r="T116" s="145" t="s">
        <v>106</v>
      </c>
      <c r="U116" s="141"/>
    </row>
    <row r="117" spans="1:21" ht="75">
      <c r="A117" s="139">
        <v>115</v>
      </c>
      <c r="B117" s="139" t="s">
        <v>106</v>
      </c>
      <c r="C117" s="139" t="s">
        <v>106</v>
      </c>
      <c r="D117" s="139" t="s">
        <v>105</v>
      </c>
      <c r="E117" s="139" t="s">
        <v>314</v>
      </c>
      <c r="F117" s="140">
        <v>0.48</v>
      </c>
      <c r="G117" s="139" t="s">
        <v>1073</v>
      </c>
      <c r="H117" s="139" t="s">
        <v>1117</v>
      </c>
      <c r="I117" s="139" t="s">
        <v>1118</v>
      </c>
      <c r="J117" s="139" t="s">
        <v>1119</v>
      </c>
      <c r="K117" s="139" t="s">
        <v>1120</v>
      </c>
      <c r="L117" s="139" t="s">
        <v>608</v>
      </c>
      <c r="M117" s="139" t="s">
        <v>608</v>
      </c>
      <c r="N117" s="141"/>
      <c r="O117" s="142"/>
      <c r="P117" s="142"/>
      <c r="Q117" s="146" t="s">
        <v>56</v>
      </c>
      <c r="R117" s="141"/>
      <c r="S117" s="150" t="s">
        <v>56</v>
      </c>
      <c r="T117" s="145" t="s">
        <v>106</v>
      </c>
      <c r="U117" s="141"/>
    </row>
    <row r="118" spans="1:21" ht="75">
      <c r="A118" s="139">
        <v>116</v>
      </c>
      <c r="B118" s="139" t="s">
        <v>106</v>
      </c>
      <c r="C118" s="139" t="s">
        <v>106</v>
      </c>
      <c r="D118" s="139" t="s">
        <v>105</v>
      </c>
      <c r="E118" s="139" t="s">
        <v>315</v>
      </c>
      <c r="F118" s="140">
        <v>0.48</v>
      </c>
      <c r="G118" s="139" t="s">
        <v>1073</v>
      </c>
      <c r="H118" s="139" t="s">
        <v>1121</v>
      </c>
      <c r="I118" s="139" t="s">
        <v>1122</v>
      </c>
      <c r="J118" s="139" t="s">
        <v>1123</v>
      </c>
      <c r="K118" s="139" t="s">
        <v>1124</v>
      </c>
      <c r="L118" s="139" t="s">
        <v>608</v>
      </c>
      <c r="M118" s="139" t="s">
        <v>608</v>
      </c>
      <c r="N118" s="141"/>
      <c r="O118" s="142"/>
      <c r="P118" s="142"/>
      <c r="Q118" s="146" t="s">
        <v>56</v>
      </c>
      <c r="R118" s="141"/>
      <c r="S118" s="150" t="s">
        <v>56</v>
      </c>
      <c r="T118" s="145" t="s">
        <v>106</v>
      </c>
      <c r="U118" s="141"/>
    </row>
    <row r="119" spans="1:21" ht="225">
      <c r="A119" s="139">
        <v>117</v>
      </c>
      <c r="B119" s="139" t="s">
        <v>105</v>
      </c>
      <c r="C119" s="139" t="s">
        <v>105</v>
      </c>
      <c r="D119" s="139" t="s">
        <v>105</v>
      </c>
      <c r="E119" s="139" t="s">
        <v>316</v>
      </c>
      <c r="F119" s="140">
        <v>5.16</v>
      </c>
      <c r="G119" s="139" t="s">
        <v>1073</v>
      </c>
      <c r="H119" s="139" t="s">
        <v>1125</v>
      </c>
      <c r="I119" s="139" t="s">
        <v>1126</v>
      </c>
      <c r="J119" s="139" t="s">
        <v>1127</v>
      </c>
      <c r="K119" s="139" t="s">
        <v>1128</v>
      </c>
      <c r="L119" s="139" t="s">
        <v>608</v>
      </c>
      <c r="M119" s="139" t="s">
        <v>1129</v>
      </c>
      <c r="N119" s="141"/>
      <c r="O119" s="142"/>
      <c r="P119" s="142"/>
      <c r="Q119" s="146" t="s">
        <v>56</v>
      </c>
      <c r="R119" s="141"/>
      <c r="S119" s="150" t="s">
        <v>56</v>
      </c>
      <c r="T119" s="145" t="s">
        <v>106</v>
      </c>
      <c r="U119" s="141"/>
    </row>
    <row r="120" spans="1:21" ht="75">
      <c r="A120" s="139">
        <v>118</v>
      </c>
      <c r="B120" s="139" t="s">
        <v>106</v>
      </c>
      <c r="C120" s="139" t="s">
        <v>106</v>
      </c>
      <c r="D120" s="139" t="s">
        <v>105</v>
      </c>
      <c r="E120" s="139" t="s">
        <v>317</v>
      </c>
      <c r="F120" s="140">
        <v>5.16</v>
      </c>
      <c r="G120" s="139" t="s">
        <v>1073</v>
      </c>
      <c r="H120" s="139" t="s">
        <v>1130</v>
      </c>
      <c r="I120" s="139" t="s">
        <v>1131</v>
      </c>
      <c r="J120" s="139" t="s">
        <v>1132</v>
      </c>
      <c r="K120" s="139" t="s">
        <v>1133</v>
      </c>
      <c r="L120" s="139" t="s">
        <v>608</v>
      </c>
      <c r="M120" s="139" t="s">
        <v>1134</v>
      </c>
      <c r="N120" s="141"/>
      <c r="O120" s="142"/>
      <c r="P120" s="142"/>
      <c r="Q120" s="146" t="s">
        <v>56</v>
      </c>
      <c r="R120" s="141"/>
      <c r="S120" s="150" t="s">
        <v>56</v>
      </c>
      <c r="T120" s="145" t="s">
        <v>106</v>
      </c>
      <c r="U120" s="141"/>
    </row>
    <row r="121" spans="1:21" ht="45">
      <c r="A121" s="139">
        <v>119</v>
      </c>
      <c r="B121" s="139" t="s">
        <v>106</v>
      </c>
      <c r="C121" s="139" t="s">
        <v>106</v>
      </c>
      <c r="D121" s="139" t="s">
        <v>105</v>
      </c>
      <c r="E121" s="139" t="s">
        <v>318</v>
      </c>
      <c r="F121" s="140">
        <v>5.16</v>
      </c>
      <c r="G121" s="139" t="s">
        <v>1073</v>
      </c>
      <c r="H121" s="139" t="s">
        <v>1135</v>
      </c>
      <c r="I121" s="139" t="s">
        <v>1136</v>
      </c>
      <c r="J121" s="139" t="s">
        <v>1137</v>
      </c>
      <c r="K121" s="139" t="s">
        <v>1138</v>
      </c>
      <c r="L121" s="139" t="s">
        <v>608</v>
      </c>
      <c r="M121" s="139" t="s">
        <v>608</v>
      </c>
      <c r="N121" s="141"/>
      <c r="O121" s="142"/>
      <c r="P121" s="142"/>
      <c r="Q121" s="146" t="s">
        <v>56</v>
      </c>
      <c r="R121" s="141"/>
      <c r="S121" s="150" t="s">
        <v>56</v>
      </c>
      <c r="T121" s="145" t="s">
        <v>106</v>
      </c>
      <c r="U121" s="141"/>
    </row>
    <row r="122" spans="1:21" ht="60">
      <c r="A122" s="139">
        <v>120</v>
      </c>
      <c r="B122" s="139" t="s">
        <v>106</v>
      </c>
      <c r="C122" s="139" t="s">
        <v>106</v>
      </c>
      <c r="D122" s="139" t="s">
        <v>105</v>
      </c>
      <c r="E122" s="139" t="s">
        <v>319</v>
      </c>
      <c r="F122" s="140">
        <v>5.16</v>
      </c>
      <c r="G122" s="139" t="s">
        <v>1073</v>
      </c>
      <c r="H122" s="139" t="s">
        <v>1139</v>
      </c>
      <c r="I122" s="139" t="s">
        <v>1140</v>
      </c>
      <c r="J122" s="139" t="s">
        <v>1141</v>
      </c>
      <c r="K122" s="139" t="s">
        <v>1142</v>
      </c>
      <c r="L122" s="139" t="s">
        <v>608</v>
      </c>
      <c r="M122" s="139" t="s">
        <v>608</v>
      </c>
      <c r="N122" s="141"/>
      <c r="O122" s="142"/>
      <c r="P122" s="142"/>
      <c r="Q122" s="146" t="s">
        <v>56</v>
      </c>
      <c r="R122" s="141"/>
      <c r="S122" s="150" t="s">
        <v>56</v>
      </c>
      <c r="T122" s="145" t="s">
        <v>106</v>
      </c>
      <c r="U122" s="141"/>
    </row>
    <row r="123" spans="1:21" ht="120">
      <c r="A123" s="139">
        <v>121</v>
      </c>
      <c r="B123" s="139" t="s">
        <v>105</v>
      </c>
      <c r="C123" s="139" t="s">
        <v>105</v>
      </c>
      <c r="D123" s="139" t="s">
        <v>105</v>
      </c>
      <c r="E123" s="139" t="s">
        <v>320</v>
      </c>
      <c r="F123" s="140">
        <v>5.16</v>
      </c>
      <c r="G123" s="139" t="s">
        <v>1073</v>
      </c>
      <c r="H123" s="139" t="s">
        <v>1143</v>
      </c>
      <c r="I123" s="139" t="s">
        <v>1144</v>
      </c>
      <c r="J123" s="139" t="s">
        <v>1145</v>
      </c>
      <c r="K123" s="139" t="s">
        <v>1146</v>
      </c>
      <c r="L123" s="139" t="s">
        <v>608</v>
      </c>
      <c r="M123" s="139" t="s">
        <v>1147</v>
      </c>
      <c r="N123" s="141"/>
      <c r="O123" s="142"/>
      <c r="P123" s="142"/>
      <c r="Q123" s="146" t="s">
        <v>56</v>
      </c>
      <c r="R123" s="141"/>
      <c r="S123" s="150" t="s">
        <v>56</v>
      </c>
      <c r="T123" s="145" t="s">
        <v>106</v>
      </c>
      <c r="U123" s="141"/>
    </row>
    <row r="124" spans="1:21" ht="135">
      <c r="A124" s="139">
        <v>122</v>
      </c>
      <c r="B124" s="139" t="s">
        <v>105</v>
      </c>
      <c r="C124" s="139" t="s">
        <v>105</v>
      </c>
      <c r="D124" s="139" t="s">
        <v>105</v>
      </c>
      <c r="E124" s="139" t="s">
        <v>321</v>
      </c>
      <c r="F124" s="140">
        <v>5.16</v>
      </c>
      <c r="G124" s="139" t="s">
        <v>1073</v>
      </c>
      <c r="H124" s="139" t="s">
        <v>1148</v>
      </c>
      <c r="I124" s="139" t="s">
        <v>1149</v>
      </c>
      <c r="J124" s="139" t="s">
        <v>1150</v>
      </c>
      <c r="K124" s="139" t="s">
        <v>1151</v>
      </c>
      <c r="L124" s="139" t="s">
        <v>608</v>
      </c>
      <c r="M124" s="139" t="s">
        <v>608</v>
      </c>
      <c r="N124" s="141"/>
      <c r="O124" s="142"/>
      <c r="P124" s="142"/>
      <c r="Q124" s="146" t="s">
        <v>56</v>
      </c>
      <c r="R124" s="141"/>
      <c r="S124" s="150" t="s">
        <v>56</v>
      </c>
      <c r="T124" s="145" t="s">
        <v>106</v>
      </c>
      <c r="U124" s="141"/>
    </row>
    <row r="125" spans="1:21" ht="45">
      <c r="A125" s="139">
        <v>123</v>
      </c>
      <c r="B125" s="139" t="s">
        <v>105</v>
      </c>
      <c r="C125" s="139" t="s">
        <v>105</v>
      </c>
      <c r="D125" s="139" t="s">
        <v>105</v>
      </c>
      <c r="E125" s="139" t="s">
        <v>322</v>
      </c>
      <c r="F125" s="140">
        <v>5.16</v>
      </c>
      <c r="G125" s="139" t="s">
        <v>1073</v>
      </c>
      <c r="H125" s="139" t="s">
        <v>1152</v>
      </c>
      <c r="I125" s="139" t="s">
        <v>1153</v>
      </c>
      <c r="J125" s="139" t="s">
        <v>1154</v>
      </c>
      <c r="K125" s="139" t="s">
        <v>1155</v>
      </c>
      <c r="L125" s="139" t="s">
        <v>608</v>
      </c>
      <c r="M125" s="139" t="s">
        <v>608</v>
      </c>
      <c r="N125" s="141"/>
      <c r="O125" s="142"/>
      <c r="P125" s="142"/>
      <c r="Q125" s="146" t="s">
        <v>56</v>
      </c>
      <c r="R125" s="141"/>
      <c r="S125" s="150" t="s">
        <v>56</v>
      </c>
      <c r="T125" s="145" t="s">
        <v>106</v>
      </c>
      <c r="U125" s="141"/>
    </row>
    <row r="126" spans="1:21" ht="225">
      <c r="A126" s="139">
        <v>124</v>
      </c>
      <c r="B126" s="139" t="s">
        <v>105</v>
      </c>
      <c r="C126" s="139" t="s">
        <v>105</v>
      </c>
      <c r="D126" s="139" t="s">
        <v>105</v>
      </c>
      <c r="E126" s="139" t="s">
        <v>323</v>
      </c>
      <c r="F126" s="140">
        <v>7.38</v>
      </c>
      <c r="G126" s="139" t="s">
        <v>1073</v>
      </c>
      <c r="H126" s="139" t="s">
        <v>1156</v>
      </c>
      <c r="I126" s="139" t="s">
        <v>1157</v>
      </c>
      <c r="J126" s="139" t="s">
        <v>1158</v>
      </c>
      <c r="K126" s="139" t="s">
        <v>1159</v>
      </c>
      <c r="L126" s="151" t="s">
        <v>1160</v>
      </c>
      <c r="M126" s="139" t="s">
        <v>1161</v>
      </c>
      <c r="N126" s="141"/>
      <c r="O126" s="142"/>
      <c r="P126" s="142"/>
      <c r="Q126" s="146" t="s">
        <v>56</v>
      </c>
      <c r="R126" s="141"/>
      <c r="S126" s="150" t="s">
        <v>56</v>
      </c>
      <c r="T126" s="145" t="s">
        <v>106</v>
      </c>
      <c r="U126" s="141"/>
    </row>
    <row r="127" spans="1:21" ht="105">
      <c r="A127" s="139">
        <v>125</v>
      </c>
      <c r="B127" s="139" t="s">
        <v>106</v>
      </c>
      <c r="C127" s="139" t="s">
        <v>106</v>
      </c>
      <c r="D127" s="139" t="s">
        <v>105</v>
      </c>
      <c r="E127" s="139" t="s">
        <v>324</v>
      </c>
      <c r="F127" s="140">
        <v>7.38</v>
      </c>
      <c r="G127" s="139" t="s">
        <v>1073</v>
      </c>
      <c r="H127" s="139" t="s">
        <v>1162</v>
      </c>
      <c r="I127" s="139" t="s">
        <v>1163</v>
      </c>
      <c r="J127" s="139" t="s">
        <v>1164</v>
      </c>
      <c r="K127" s="139" t="s">
        <v>1165</v>
      </c>
      <c r="L127" s="139" t="s">
        <v>1166</v>
      </c>
      <c r="M127" s="139" t="s">
        <v>608</v>
      </c>
      <c r="N127" s="141"/>
      <c r="O127" s="142"/>
      <c r="P127" s="142"/>
      <c r="Q127" s="146" t="s">
        <v>56</v>
      </c>
      <c r="R127" s="141"/>
      <c r="S127" s="150" t="s">
        <v>56</v>
      </c>
      <c r="T127" s="145" t="s">
        <v>106</v>
      </c>
      <c r="U127" s="141"/>
    </row>
    <row r="128" spans="1:21" ht="90">
      <c r="A128" s="139">
        <v>126</v>
      </c>
      <c r="B128" s="139" t="s">
        <v>106</v>
      </c>
      <c r="C128" s="139" t="s">
        <v>106</v>
      </c>
      <c r="D128" s="139" t="s">
        <v>105</v>
      </c>
      <c r="E128" s="139" t="s">
        <v>325</v>
      </c>
      <c r="F128" s="140">
        <v>7.38</v>
      </c>
      <c r="G128" s="139" t="s">
        <v>1073</v>
      </c>
      <c r="H128" s="139" t="s">
        <v>1167</v>
      </c>
      <c r="I128" s="139" t="s">
        <v>1168</v>
      </c>
      <c r="J128" s="139" t="s">
        <v>1169</v>
      </c>
      <c r="K128" s="139" t="s">
        <v>1170</v>
      </c>
      <c r="L128" s="139" t="s">
        <v>1171</v>
      </c>
      <c r="M128" s="139" t="s">
        <v>1172</v>
      </c>
      <c r="N128" s="141"/>
      <c r="O128" s="142"/>
      <c r="P128" s="142"/>
      <c r="Q128" s="146" t="s">
        <v>56</v>
      </c>
      <c r="R128" s="141"/>
      <c r="S128" s="150" t="s">
        <v>56</v>
      </c>
      <c r="T128" s="145" t="s">
        <v>106</v>
      </c>
      <c r="U128" s="141"/>
    </row>
    <row r="129" spans="1:21" ht="165">
      <c r="A129" s="139">
        <v>127</v>
      </c>
      <c r="B129" s="139" t="s">
        <v>105</v>
      </c>
      <c r="C129" s="139" t="s">
        <v>105</v>
      </c>
      <c r="D129" s="139" t="s">
        <v>105</v>
      </c>
      <c r="E129" s="139" t="s">
        <v>326</v>
      </c>
      <c r="F129" s="140">
        <v>3.32</v>
      </c>
      <c r="G129" s="139" t="s">
        <v>1073</v>
      </c>
      <c r="H129" s="139" t="s">
        <v>326</v>
      </c>
      <c r="I129" s="139" t="s">
        <v>1173</v>
      </c>
      <c r="J129" s="139" t="s">
        <v>1174</v>
      </c>
      <c r="K129" s="139" t="s">
        <v>1175</v>
      </c>
      <c r="L129" s="139" t="s">
        <v>608</v>
      </c>
      <c r="M129" s="139" t="s">
        <v>608</v>
      </c>
      <c r="N129" s="141"/>
      <c r="O129" s="142"/>
      <c r="P129" s="142"/>
      <c r="Q129" s="146" t="s">
        <v>56</v>
      </c>
      <c r="R129" s="141"/>
      <c r="S129" s="150" t="s">
        <v>56</v>
      </c>
      <c r="T129" s="145" t="s">
        <v>106</v>
      </c>
      <c r="U129" s="141"/>
    </row>
    <row r="130" spans="1:21" ht="45">
      <c r="A130" s="139">
        <v>128</v>
      </c>
      <c r="B130" s="139" t="s">
        <v>106</v>
      </c>
      <c r="C130" s="139" t="s">
        <v>106</v>
      </c>
      <c r="D130" s="139" t="s">
        <v>105</v>
      </c>
      <c r="E130" s="139" t="s">
        <v>327</v>
      </c>
      <c r="F130" s="140">
        <v>3.32</v>
      </c>
      <c r="G130" s="139" t="s">
        <v>1073</v>
      </c>
      <c r="H130" s="139" t="s">
        <v>1176</v>
      </c>
      <c r="I130" s="139" t="s">
        <v>1177</v>
      </c>
      <c r="J130" s="139" t="s">
        <v>1178</v>
      </c>
      <c r="K130" s="139" t="s">
        <v>1179</v>
      </c>
      <c r="L130" s="139" t="s">
        <v>608</v>
      </c>
      <c r="M130" s="139" t="s">
        <v>608</v>
      </c>
      <c r="N130" s="141"/>
      <c r="O130" s="142"/>
      <c r="P130" s="142"/>
      <c r="Q130" s="146" t="s">
        <v>56</v>
      </c>
      <c r="R130" s="141"/>
      <c r="S130" s="150" t="s">
        <v>56</v>
      </c>
      <c r="T130" s="145" t="s">
        <v>106</v>
      </c>
      <c r="U130" s="141"/>
    </row>
    <row r="131" spans="1:21" ht="390">
      <c r="A131" s="139">
        <v>129</v>
      </c>
      <c r="B131" s="139" t="s">
        <v>106</v>
      </c>
      <c r="C131" s="139" t="s">
        <v>106</v>
      </c>
      <c r="D131" s="139" t="s">
        <v>105</v>
      </c>
      <c r="E131" s="139" t="s">
        <v>328</v>
      </c>
      <c r="F131" s="140">
        <v>18.63</v>
      </c>
      <c r="G131" s="139" t="s">
        <v>1180</v>
      </c>
      <c r="H131" s="139" t="s">
        <v>1181</v>
      </c>
      <c r="I131" s="139" t="s">
        <v>595</v>
      </c>
      <c r="J131" s="139" t="s">
        <v>1182</v>
      </c>
      <c r="K131" s="139" t="s">
        <v>1183</v>
      </c>
      <c r="L131" s="139" t="s">
        <v>1184</v>
      </c>
      <c r="M131" s="139" t="s">
        <v>56</v>
      </c>
      <c r="N131" s="141"/>
      <c r="O131" s="142"/>
      <c r="P131" s="142"/>
      <c r="Q131" s="146" t="s">
        <v>56</v>
      </c>
      <c r="R131" s="141"/>
      <c r="S131" s="150" t="s">
        <v>56</v>
      </c>
      <c r="T131" s="145" t="s">
        <v>106</v>
      </c>
      <c r="U131" s="141"/>
    </row>
    <row r="132" spans="1:21" ht="315">
      <c r="A132" s="139">
        <v>130</v>
      </c>
      <c r="B132" s="139" t="s">
        <v>105</v>
      </c>
      <c r="C132" s="139" t="s">
        <v>105</v>
      </c>
      <c r="D132" s="139" t="s">
        <v>105</v>
      </c>
      <c r="E132" s="139" t="s">
        <v>329</v>
      </c>
      <c r="F132" s="140">
        <v>147.85</v>
      </c>
      <c r="G132" s="139" t="s">
        <v>1180</v>
      </c>
      <c r="H132" s="139" t="s">
        <v>1185</v>
      </c>
      <c r="I132" s="139" t="s">
        <v>1186</v>
      </c>
      <c r="J132" s="139" t="s">
        <v>1187</v>
      </c>
      <c r="K132" s="139" t="s">
        <v>1188</v>
      </c>
      <c r="L132" s="139" t="s">
        <v>608</v>
      </c>
      <c r="M132" s="151" t="s">
        <v>1189</v>
      </c>
      <c r="N132" s="141"/>
      <c r="O132" s="142"/>
      <c r="P132" s="142"/>
      <c r="Q132" s="146" t="s">
        <v>56</v>
      </c>
      <c r="R132" s="141"/>
      <c r="S132" s="150" t="s">
        <v>56</v>
      </c>
      <c r="T132" s="145" t="s">
        <v>106</v>
      </c>
      <c r="U132" s="141"/>
    </row>
    <row r="133" spans="1:21" ht="180">
      <c r="A133" s="139">
        <v>131</v>
      </c>
      <c r="B133" s="139" t="s">
        <v>105</v>
      </c>
      <c r="C133" s="139" t="s">
        <v>105</v>
      </c>
      <c r="D133" s="139" t="s">
        <v>105</v>
      </c>
      <c r="E133" s="139" t="s">
        <v>330</v>
      </c>
      <c r="F133" s="140">
        <v>147.85</v>
      </c>
      <c r="G133" s="139" t="s">
        <v>1180</v>
      </c>
      <c r="H133" s="139" t="s">
        <v>1190</v>
      </c>
      <c r="I133" s="139" t="s">
        <v>1191</v>
      </c>
      <c r="J133" s="139" t="s">
        <v>1192</v>
      </c>
      <c r="K133" s="139" t="s">
        <v>1193</v>
      </c>
      <c r="L133" s="139" t="s">
        <v>608</v>
      </c>
      <c r="M133" s="151" t="s">
        <v>1194</v>
      </c>
      <c r="N133" s="141"/>
      <c r="O133" s="142"/>
      <c r="P133" s="142"/>
      <c r="Q133" s="146" t="s">
        <v>56</v>
      </c>
      <c r="R133" s="141"/>
      <c r="S133" s="150" t="s">
        <v>56</v>
      </c>
      <c r="T133" s="145" t="s">
        <v>106</v>
      </c>
      <c r="U133" s="141"/>
    </row>
    <row r="134" spans="1:21" ht="180">
      <c r="A134" s="139">
        <v>132</v>
      </c>
      <c r="B134" s="139" t="s">
        <v>106</v>
      </c>
      <c r="C134" s="139" t="s">
        <v>106</v>
      </c>
      <c r="D134" s="139" t="s">
        <v>105</v>
      </c>
      <c r="E134" s="139" t="s">
        <v>331</v>
      </c>
      <c r="F134" s="140">
        <v>147.85</v>
      </c>
      <c r="G134" s="139" t="s">
        <v>1180</v>
      </c>
      <c r="H134" s="139" t="s">
        <v>1195</v>
      </c>
      <c r="I134" s="139" t="s">
        <v>1196</v>
      </c>
      <c r="J134" s="139" t="s">
        <v>1197</v>
      </c>
      <c r="K134" s="139" t="s">
        <v>1198</v>
      </c>
      <c r="L134" s="139"/>
      <c r="M134" s="151" t="s">
        <v>1199</v>
      </c>
      <c r="N134" s="141"/>
      <c r="O134" s="142"/>
      <c r="P134" s="142"/>
      <c r="Q134" s="146" t="s">
        <v>56</v>
      </c>
      <c r="R134" s="141"/>
      <c r="S134" s="150" t="s">
        <v>56</v>
      </c>
      <c r="T134" s="145" t="s">
        <v>106</v>
      </c>
      <c r="U134" s="141"/>
    </row>
    <row r="135" spans="1:21" ht="60">
      <c r="A135" s="139">
        <v>133</v>
      </c>
      <c r="B135" s="139" t="s">
        <v>106</v>
      </c>
      <c r="C135" s="139" t="s">
        <v>106</v>
      </c>
      <c r="D135" s="139" t="s">
        <v>105</v>
      </c>
      <c r="E135" s="139" t="s">
        <v>332</v>
      </c>
      <c r="F135" s="140">
        <v>147.85</v>
      </c>
      <c r="G135" s="139" t="s">
        <v>1180</v>
      </c>
      <c r="H135" s="139" t="s">
        <v>1200</v>
      </c>
      <c r="I135" s="139" t="s">
        <v>1201</v>
      </c>
      <c r="J135" s="139" t="s">
        <v>1202</v>
      </c>
      <c r="K135" s="139" t="s">
        <v>1203</v>
      </c>
      <c r="L135" s="139" t="s">
        <v>608</v>
      </c>
      <c r="M135" s="139" t="s">
        <v>56</v>
      </c>
      <c r="N135" s="141"/>
      <c r="O135" s="142"/>
      <c r="P135" s="142"/>
      <c r="Q135" s="146" t="s">
        <v>56</v>
      </c>
      <c r="R135" s="141"/>
      <c r="S135" s="150" t="s">
        <v>56</v>
      </c>
      <c r="T135" s="145" t="s">
        <v>106</v>
      </c>
      <c r="U135" s="141"/>
    </row>
    <row r="136" spans="1:21" ht="120">
      <c r="A136" s="139">
        <v>134</v>
      </c>
      <c r="B136" s="139" t="s">
        <v>106</v>
      </c>
      <c r="C136" s="139" t="s">
        <v>106</v>
      </c>
      <c r="D136" s="139" t="s">
        <v>105</v>
      </c>
      <c r="E136" s="139" t="s">
        <v>333</v>
      </c>
      <c r="F136" s="140">
        <v>147.85</v>
      </c>
      <c r="G136" s="139" t="s">
        <v>1180</v>
      </c>
      <c r="H136" s="139" t="s">
        <v>1204</v>
      </c>
      <c r="I136" s="139" t="s">
        <v>1205</v>
      </c>
      <c r="J136" s="139" t="s">
        <v>1206</v>
      </c>
      <c r="K136" s="139" t="s">
        <v>1207</v>
      </c>
      <c r="L136" s="139" t="s">
        <v>1208</v>
      </c>
      <c r="M136" s="139"/>
      <c r="N136" s="141"/>
      <c r="O136" s="142"/>
      <c r="P136" s="142"/>
      <c r="Q136" s="146" t="s">
        <v>56</v>
      </c>
      <c r="R136" s="141"/>
      <c r="S136" s="150" t="s">
        <v>56</v>
      </c>
      <c r="T136" s="145" t="s">
        <v>106</v>
      </c>
      <c r="U136" s="141"/>
    </row>
    <row r="137" spans="1:21" ht="45">
      <c r="A137" s="139">
        <v>135</v>
      </c>
      <c r="B137" s="139" t="s">
        <v>106</v>
      </c>
      <c r="C137" s="139" t="s">
        <v>106</v>
      </c>
      <c r="D137" s="139" t="s">
        <v>105</v>
      </c>
      <c r="E137" s="139" t="s">
        <v>334</v>
      </c>
      <c r="F137" s="140">
        <v>147.85</v>
      </c>
      <c r="G137" s="139" t="s">
        <v>1180</v>
      </c>
      <c r="H137" s="139" t="s">
        <v>1209</v>
      </c>
      <c r="I137" s="139" t="s">
        <v>1210</v>
      </c>
      <c r="J137" s="139" t="s">
        <v>1211</v>
      </c>
      <c r="K137" s="139" t="s">
        <v>1212</v>
      </c>
      <c r="L137" s="139" t="s">
        <v>1213</v>
      </c>
      <c r="M137" s="139" t="s">
        <v>608</v>
      </c>
      <c r="N137" s="141"/>
      <c r="O137" s="142"/>
      <c r="P137" s="142"/>
      <c r="Q137" s="146" t="s">
        <v>56</v>
      </c>
      <c r="R137" s="141"/>
      <c r="S137" s="150" t="s">
        <v>56</v>
      </c>
      <c r="T137" s="145" t="s">
        <v>106</v>
      </c>
      <c r="U137" s="141"/>
    </row>
    <row r="138" spans="1:21" ht="180">
      <c r="A138" s="139">
        <v>136</v>
      </c>
      <c r="B138" s="139" t="s">
        <v>106</v>
      </c>
      <c r="C138" s="139" t="s">
        <v>106</v>
      </c>
      <c r="D138" s="139" t="s">
        <v>105</v>
      </c>
      <c r="E138" s="139" t="s">
        <v>335</v>
      </c>
      <c r="F138" s="140">
        <v>0.84</v>
      </c>
      <c r="G138" s="139" t="s">
        <v>1180</v>
      </c>
      <c r="H138" s="139" t="s">
        <v>1214</v>
      </c>
      <c r="I138" s="139" t="s">
        <v>1215</v>
      </c>
      <c r="J138" s="139" t="s">
        <v>1216</v>
      </c>
      <c r="K138" s="139" t="s">
        <v>1217</v>
      </c>
      <c r="L138" s="139" t="s">
        <v>608</v>
      </c>
      <c r="M138" s="139" t="s">
        <v>608</v>
      </c>
      <c r="N138" s="141"/>
      <c r="O138" s="142"/>
      <c r="P138" s="142"/>
      <c r="Q138" s="146" t="s">
        <v>56</v>
      </c>
      <c r="R138" s="141"/>
      <c r="S138" s="150" t="s">
        <v>56</v>
      </c>
      <c r="T138" s="145" t="s">
        <v>106</v>
      </c>
      <c r="U138" s="141"/>
    </row>
    <row r="139" spans="1:21" ht="150">
      <c r="A139" s="139">
        <v>137</v>
      </c>
      <c r="B139" s="139" t="s">
        <v>105</v>
      </c>
      <c r="C139" s="139" t="s">
        <v>105</v>
      </c>
      <c r="D139" s="139" t="s">
        <v>105</v>
      </c>
      <c r="E139" s="139" t="s">
        <v>336</v>
      </c>
      <c r="F139" s="140">
        <v>11.59</v>
      </c>
      <c r="G139" s="139" t="s">
        <v>1180</v>
      </c>
      <c r="H139" s="139" t="s">
        <v>1218</v>
      </c>
      <c r="I139" s="139" t="s">
        <v>1219</v>
      </c>
      <c r="J139" s="139" t="s">
        <v>1220</v>
      </c>
      <c r="K139" s="139" t="s">
        <v>1221</v>
      </c>
      <c r="L139" s="139" t="s">
        <v>1222</v>
      </c>
      <c r="M139" s="139" t="s">
        <v>608</v>
      </c>
      <c r="N139" s="141"/>
      <c r="O139" s="142"/>
      <c r="P139" s="142"/>
      <c r="Q139" s="146" t="s">
        <v>56</v>
      </c>
      <c r="R139" s="141"/>
      <c r="S139" s="150" t="s">
        <v>56</v>
      </c>
      <c r="T139" s="145" t="s">
        <v>106</v>
      </c>
      <c r="U139" s="141"/>
    </row>
    <row r="140" spans="1:21" ht="75">
      <c r="A140" s="139">
        <v>138</v>
      </c>
      <c r="B140" s="139" t="s">
        <v>105</v>
      </c>
      <c r="C140" s="139" t="s">
        <v>105</v>
      </c>
      <c r="D140" s="139" t="s">
        <v>105</v>
      </c>
      <c r="E140" s="139" t="s">
        <v>337</v>
      </c>
      <c r="F140" s="140">
        <v>11.59</v>
      </c>
      <c r="G140" s="139" t="s">
        <v>1180</v>
      </c>
      <c r="H140" s="139" t="s">
        <v>1223</v>
      </c>
      <c r="I140" s="139" t="s">
        <v>1224</v>
      </c>
      <c r="J140" s="139" t="s">
        <v>1225</v>
      </c>
      <c r="K140" s="139" t="s">
        <v>1226</v>
      </c>
      <c r="L140" s="139" t="s">
        <v>1227</v>
      </c>
      <c r="M140" s="139" t="s">
        <v>608</v>
      </c>
      <c r="N140" s="141"/>
      <c r="O140" s="142"/>
      <c r="P140" s="142"/>
      <c r="Q140" s="146" t="s">
        <v>56</v>
      </c>
      <c r="R140" s="141"/>
      <c r="S140" s="150" t="s">
        <v>56</v>
      </c>
      <c r="T140" s="145" t="s">
        <v>106</v>
      </c>
      <c r="U140" s="141"/>
    </row>
    <row r="141" spans="1:21" ht="330">
      <c r="A141" s="139">
        <v>139</v>
      </c>
      <c r="B141" s="139" t="s">
        <v>105</v>
      </c>
      <c r="C141" s="139" t="s">
        <v>105</v>
      </c>
      <c r="D141" s="139" t="s">
        <v>105</v>
      </c>
      <c r="E141" s="139" t="s">
        <v>338</v>
      </c>
      <c r="F141" s="140">
        <v>55.67</v>
      </c>
      <c r="G141" s="139" t="s">
        <v>1180</v>
      </c>
      <c r="H141" s="139" t="s">
        <v>1228</v>
      </c>
      <c r="I141" s="139" t="s">
        <v>1229</v>
      </c>
      <c r="J141" s="139" t="s">
        <v>1230</v>
      </c>
      <c r="K141" s="139" t="s">
        <v>1231</v>
      </c>
      <c r="L141" s="139" t="s">
        <v>608</v>
      </c>
      <c r="M141" s="139" t="s">
        <v>1232</v>
      </c>
      <c r="N141" s="141"/>
      <c r="O141" s="142"/>
      <c r="P141" s="142"/>
      <c r="Q141" s="146" t="s">
        <v>56</v>
      </c>
      <c r="R141" s="141"/>
      <c r="S141" s="150" t="s">
        <v>56</v>
      </c>
      <c r="T141" s="145" t="s">
        <v>106</v>
      </c>
      <c r="U141" s="141"/>
    </row>
    <row r="142" spans="1:21" ht="345">
      <c r="A142" s="139">
        <v>140</v>
      </c>
      <c r="B142" s="139" t="s">
        <v>105</v>
      </c>
      <c r="C142" s="139" t="s">
        <v>105</v>
      </c>
      <c r="D142" s="139" t="s">
        <v>105</v>
      </c>
      <c r="E142" s="139" t="s">
        <v>339</v>
      </c>
      <c r="F142" s="140">
        <v>51.05</v>
      </c>
      <c r="G142" s="139" t="s">
        <v>1180</v>
      </c>
      <c r="H142" s="139" t="s">
        <v>1233</v>
      </c>
      <c r="I142" s="139" t="s">
        <v>1234</v>
      </c>
      <c r="J142" s="139" t="s">
        <v>1235</v>
      </c>
      <c r="K142" s="139" t="s">
        <v>1236</v>
      </c>
      <c r="L142" s="139"/>
      <c r="M142" s="139" t="s">
        <v>1237</v>
      </c>
      <c r="N142" s="141"/>
      <c r="O142" s="142"/>
      <c r="P142" s="142"/>
      <c r="Q142" s="146" t="s">
        <v>56</v>
      </c>
      <c r="R142" s="141"/>
      <c r="S142" s="150" t="s">
        <v>56</v>
      </c>
      <c r="T142" s="145" t="s">
        <v>106</v>
      </c>
      <c r="U142" s="141"/>
    </row>
    <row r="143" spans="1:21" ht="165">
      <c r="A143" s="139">
        <v>141</v>
      </c>
      <c r="B143" s="139" t="s">
        <v>106</v>
      </c>
      <c r="C143" s="139" t="s">
        <v>106</v>
      </c>
      <c r="D143" s="139" t="s">
        <v>105</v>
      </c>
      <c r="E143" s="139" t="s">
        <v>340</v>
      </c>
      <c r="F143" s="140">
        <v>51.05</v>
      </c>
      <c r="G143" s="139" t="s">
        <v>1180</v>
      </c>
      <c r="H143" s="139" t="s">
        <v>1238</v>
      </c>
      <c r="I143" s="139" t="s">
        <v>1239</v>
      </c>
      <c r="J143" s="139" t="s">
        <v>1240</v>
      </c>
      <c r="K143" s="139" t="s">
        <v>1241</v>
      </c>
      <c r="L143" s="139" t="s">
        <v>608</v>
      </c>
      <c r="M143" s="139" t="s">
        <v>608</v>
      </c>
      <c r="N143" s="141"/>
      <c r="O143" s="142"/>
      <c r="P143" s="142"/>
      <c r="Q143" s="146" t="s">
        <v>56</v>
      </c>
      <c r="R143" s="141"/>
      <c r="S143" s="150" t="s">
        <v>56</v>
      </c>
      <c r="T143" s="145" t="s">
        <v>106</v>
      </c>
      <c r="U143" s="141"/>
    </row>
    <row r="144" spans="1:21" ht="60">
      <c r="A144" s="139">
        <v>142</v>
      </c>
      <c r="B144" s="139" t="s">
        <v>106</v>
      </c>
      <c r="C144" s="139" t="s">
        <v>106</v>
      </c>
      <c r="D144" s="139" t="s">
        <v>105</v>
      </c>
      <c r="E144" s="139" t="s">
        <v>341</v>
      </c>
      <c r="F144" s="140">
        <v>51.05</v>
      </c>
      <c r="G144" s="139" t="s">
        <v>1180</v>
      </c>
      <c r="H144" s="139" t="s">
        <v>1242</v>
      </c>
      <c r="I144" s="139" t="s">
        <v>1243</v>
      </c>
      <c r="J144" s="139" t="s">
        <v>1244</v>
      </c>
      <c r="K144" s="139" t="s">
        <v>1245</v>
      </c>
      <c r="L144" s="139" t="s">
        <v>608</v>
      </c>
      <c r="M144" s="139" t="s">
        <v>608</v>
      </c>
      <c r="N144" s="141"/>
      <c r="O144" s="142"/>
      <c r="P144" s="142"/>
      <c r="Q144" s="146" t="s">
        <v>56</v>
      </c>
      <c r="R144" s="141"/>
      <c r="S144" s="150" t="s">
        <v>56</v>
      </c>
      <c r="T144" s="145" t="s">
        <v>106</v>
      </c>
      <c r="U144" s="141"/>
    </row>
    <row r="145" spans="1:21" ht="60">
      <c r="A145" s="139">
        <v>143</v>
      </c>
      <c r="B145" s="139" t="s">
        <v>106</v>
      </c>
      <c r="C145" s="139" t="s">
        <v>106</v>
      </c>
      <c r="D145" s="139" t="s">
        <v>105</v>
      </c>
      <c r="E145" s="139" t="s">
        <v>342</v>
      </c>
      <c r="F145" s="140">
        <v>51.05</v>
      </c>
      <c r="G145" s="139" t="s">
        <v>1180</v>
      </c>
      <c r="H145" s="139" t="s">
        <v>1246</v>
      </c>
      <c r="I145" s="139" t="s">
        <v>1247</v>
      </c>
      <c r="J145" s="139" t="s">
        <v>1248</v>
      </c>
      <c r="K145" s="139" t="s">
        <v>1249</v>
      </c>
      <c r="L145" s="139" t="s">
        <v>608</v>
      </c>
      <c r="M145" s="139" t="s">
        <v>1250</v>
      </c>
      <c r="N145" s="141"/>
      <c r="O145" s="142"/>
      <c r="P145" s="142"/>
      <c r="Q145" s="146" t="s">
        <v>56</v>
      </c>
      <c r="R145" s="141"/>
      <c r="S145" s="150" t="s">
        <v>56</v>
      </c>
      <c r="T145" s="145" t="s">
        <v>106</v>
      </c>
      <c r="U145" s="141"/>
    </row>
    <row r="146" spans="1:21" ht="120">
      <c r="A146" s="139">
        <v>144</v>
      </c>
      <c r="B146" s="139" t="s">
        <v>106</v>
      </c>
      <c r="C146" s="139" t="s">
        <v>106</v>
      </c>
      <c r="D146" s="139" t="s">
        <v>105</v>
      </c>
      <c r="E146" s="139" t="s">
        <v>343</v>
      </c>
      <c r="F146" s="140">
        <v>1.87</v>
      </c>
      <c r="G146" s="139" t="s">
        <v>1180</v>
      </c>
      <c r="H146" s="139" t="s">
        <v>1251</v>
      </c>
      <c r="I146" s="139" t="s">
        <v>1252</v>
      </c>
      <c r="J146" s="139" t="s">
        <v>1253</v>
      </c>
      <c r="K146" s="139" t="s">
        <v>1254</v>
      </c>
      <c r="L146" s="139" t="s">
        <v>608</v>
      </c>
      <c r="M146" s="139" t="s">
        <v>608</v>
      </c>
      <c r="N146" s="141"/>
      <c r="O146" s="142"/>
      <c r="P146" s="142"/>
      <c r="Q146" s="146" t="s">
        <v>56</v>
      </c>
      <c r="R146" s="141"/>
      <c r="S146" s="150" t="s">
        <v>56</v>
      </c>
      <c r="T146" s="145" t="s">
        <v>106</v>
      </c>
      <c r="U146" s="141"/>
    </row>
    <row r="147" spans="1:21" ht="75">
      <c r="A147" s="139">
        <v>145</v>
      </c>
      <c r="B147" s="139" t="s">
        <v>106</v>
      </c>
      <c r="C147" s="139" t="s">
        <v>106</v>
      </c>
      <c r="D147" s="139" t="s">
        <v>105</v>
      </c>
      <c r="E147" s="139" t="s">
        <v>344</v>
      </c>
      <c r="F147" s="140">
        <v>1.0900000000000001</v>
      </c>
      <c r="G147" s="139" t="s">
        <v>1180</v>
      </c>
      <c r="H147" s="139" t="s">
        <v>1255</v>
      </c>
      <c r="I147" s="139" t="s">
        <v>1256</v>
      </c>
      <c r="J147" s="139" t="s">
        <v>1257</v>
      </c>
      <c r="K147" s="139" t="s">
        <v>1258</v>
      </c>
      <c r="L147" s="139" t="s">
        <v>608</v>
      </c>
      <c r="M147" s="139" t="s">
        <v>608</v>
      </c>
      <c r="N147" s="141"/>
      <c r="O147" s="142"/>
      <c r="P147" s="142"/>
      <c r="Q147" s="146" t="s">
        <v>56</v>
      </c>
      <c r="R147" s="141"/>
      <c r="S147" s="150" t="s">
        <v>56</v>
      </c>
      <c r="T147" s="145" t="s">
        <v>106</v>
      </c>
      <c r="U147" s="141"/>
    </row>
    <row r="148" spans="1:21" ht="120">
      <c r="A148" s="139">
        <v>146</v>
      </c>
      <c r="B148" s="139" t="s">
        <v>105</v>
      </c>
      <c r="C148" s="139" t="s">
        <v>105</v>
      </c>
      <c r="D148" s="139" t="s">
        <v>105</v>
      </c>
      <c r="E148" s="139" t="s">
        <v>345</v>
      </c>
      <c r="F148" s="140">
        <v>12.71</v>
      </c>
      <c r="G148" s="139" t="s">
        <v>1180</v>
      </c>
      <c r="H148" s="139" t="s">
        <v>1259</v>
      </c>
      <c r="I148" s="139" t="s">
        <v>1260</v>
      </c>
      <c r="J148" s="139" t="s">
        <v>1261</v>
      </c>
      <c r="K148" s="139" t="s">
        <v>1262</v>
      </c>
      <c r="L148" s="139" t="s">
        <v>608</v>
      </c>
      <c r="M148" s="139" t="s">
        <v>608</v>
      </c>
      <c r="N148" s="141"/>
      <c r="O148" s="142"/>
      <c r="P148" s="142"/>
      <c r="Q148" s="146" t="s">
        <v>56</v>
      </c>
      <c r="R148" s="141"/>
      <c r="S148" s="150" t="s">
        <v>56</v>
      </c>
      <c r="T148" s="145" t="s">
        <v>106</v>
      </c>
      <c r="U148" s="141"/>
    </row>
    <row r="149" spans="1:21" ht="105">
      <c r="A149" s="139">
        <v>147</v>
      </c>
      <c r="B149" s="139" t="s">
        <v>106</v>
      </c>
      <c r="C149" s="139" t="s">
        <v>106</v>
      </c>
      <c r="D149" s="139" t="s">
        <v>105</v>
      </c>
      <c r="E149" s="139" t="s">
        <v>346</v>
      </c>
      <c r="F149" s="140">
        <v>16.95</v>
      </c>
      <c r="G149" s="139" t="s">
        <v>1180</v>
      </c>
      <c r="H149" s="139" t="s">
        <v>1263</v>
      </c>
      <c r="I149" s="139" t="s">
        <v>1264</v>
      </c>
      <c r="J149" s="139" t="s">
        <v>1265</v>
      </c>
      <c r="K149" s="139" t="s">
        <v>1266</v>
      </c>
      <c r="L149" s="139" t="s">
        <v>608</v>
      </c>
      <c r="M149" s="139" t="s">
        <v>608</v>
      </c>
      <c r="N149" s="141"/>
      <c r="O149" s="142"/>
      <c r="P149" s="142"/>
      <c r="Q149" s="146" t="s">
        <v>56</v>
      </c>
      <c r="R149" s="141"/>
      <c r="S149" s="150" t="s">
        <v>56</v>
      </c>
      <c r="T149" s="145" t="s">
        <v>106</v>
      </c>
      <c r="U149" s="141"/>
    </row>
    <row r="150" spans="1:21" ht="75">
      <c r="A150" s="139">
        <v>148</v>
      </c>
      <c r="B150" s="139" t="s">
        <v>106</v>
      </c>
      <c r="C150" s="139" t="s">
        <v>106</v>
      </c>
      <c r="D150" s="139" t="s">
        <v>105</v>
      </c>
      <c r="E150" s="139" t="s">
        <v>347</v>
      </c>
      <c r="F150" s="140">
        <v>12.71</v>
      </c>
      <c r="G150" s="139" t="s">
        <v>1180</v>
      </c>
      <c r="H150" s="139" t="s">
        <v>1267</v>
      </c>
      <c r="I150" s="139" t="s">
        <v>1268</v>
      </c>
      <c r="J150" s="139" t="s">
        <v>1269</v>
      </c>
      <c r="K150" s="139" t="s">
        <v>1270</v>
      </c>
      <c r="L150" s="139" t="s">
        <v>608</v>
      </c>
      <c r="M150" s="139" t="s">
        <v>608</v>
      </c>
      <c r="N150" s="141"/>
      <c r="O150" s="142"/>
      <c r="P150" s="142"/>
      <c r="Q150" s="146" t="s">
        <v>56</v>
      </c>
      <c r="R150" s="141"/>
      <c r="S150" s="150" t="s">
        <v>56</v>
      </c>
      <c r="T150" s="145" t="s">
        <v>106</v>
      </c>
      <c r="U150" s="141"/>
    </row>
    <row r="151" spans="1:21" ht="90">
      <c r="A151" s="139">
        <v>149</v>
      </c>
      <c r="B151" s="139" t="s">
        <v>106</v>
      </c>
      <c r="C151" s="139" t="s">
        <v>106</v>
      </c>
      <c r="D151" s="139" t="s">
        <v>105</v>
      </c>
      <c r="E151" s="139" t="s">
        <v>348</v>
      </c>
      <c r="F151" s="140">
        <v>1.71</v>
      </c>
      <c r="G151" s="139" t="s">
        <v>1180</v>
      </c>
      <c r="H151" s="139" t="s">
        <v>348</v>
      </c>
      <c r="I151" s="139" t="s">
        <v>1271</v>
      </c>
      <c r="J151" s="139" t="s">
        <v>1272</v>
      </c>
      <c r="K151" s="139" t="s">
        <v>1273</v>
      </c>
      <c r="L151" s="139" t="s">
        <v>608</v>
      </c>
      <c r="M151" s="139" t="s">
        <v>1274</v>
      </c>
      <c r="N151" s="141"/>
      <c r="O151" s="142"/>
      <c r="P151" s="142"/>
      <c r="Q151" s="146" t="s">
        <v>56</v>
      </c>
      <c r="R151" s="141"/>
      <c r="S151" s="150" t="s">
        <v>56</v>
      </c>
      <c r="T151" s="145" t="s">
        <v>106</v>
      </c>
      <c r="U151" s="141"/>
    </row>
    <row r="152" spans="1:21" ht="105">
      <c r="A152" s="139">
        <v>150</v>
      </c>
      <c r="B152" s="139" t="s">
        <v>106</v>
      </c>
      <c r="C152" s="139" t="s">
        <v>106</v>
      </c>
      <c r="D152" s="139" t="s">
        <v>105</v>
      </c>
      <c r="E152" s="139" t="s">
        <v>349</v>
      </c>
      <c r="F152" s="140">
        <v>6.87</v>
      </c>
      <c r="G152" s="139" t="s">
        <v>1180</v>
      </c>
      <c r="H152" s="139" t="s">
        <v>349</v>
      </c>
      <c r="I152" s="139" t="s">
        <v>1275</v>
      </c>
      <c r="J152" s="139" t="s">
        <v>1276</v>
      </c>
      <c r="K152" s="139" t="s">
        <v>1277</v>
      </c>
      <c r="L152" s="139" t="s">
        <v>608</v>
      </c>
      <c r="M152" s="139" t="s">
        <v>1278</v>
      </c>
      <c r="N152" s="141"/>
      <c r="O152" s="142"/>
      <c r="P152" s="142"/>
      <c r="Q152" s="146" t="s">
        <v>56</v>
      </c>
      <c r="R152" s="141"/>
      <c r="S152" s="150" t="s">
        <v>56</v>
      </c>
      <c r="T152" s="145" t="s">
        <v>106</v>
      </c>
      <c r="U152" s="141"/>
    </row>
    <row r="153" spans="1:21" ht="60">
      <c r="A153" s="139">
        <v>151</v>
      </c>
      <c r="B153" s="139" t="s">
        <v>106</v>
      </c>
      <c r="C153" s="139" t="s">
        <v>106</v>
      </c>
      <c r="D153" s="139" t="s">
        <v>105</v>
      </c>
      <c r="E153" s="139" t="s">
        <v>350</v>
      </c>
      <c r="F153" s="140">
        <v>6.87</v>
      </c>
      <c r="G153" s="139" t="s">
        <v>1180</v>
      </c>
      <c r="H153" s="139" t="s">
        <v>1279</v>
      </c>
      <c r="I153" s="139" t="s">
        <v>1280</v>
      </c>
      <c r="J153" s="139" t="s">
        <v>1281</v>
      </c>
      <c r="K153" s="139" t="s">
        <v>1282</v>
      </c>
      <c r="L153" s="139" t="s">
        <v>608</v>
      </c>
      <c r="M153" s="139" t="s">
        <v>608</v>
      </c>
      <c r="N153" s="141"/>
      <c r="O153" s="142"/>
      <c r="P153" s="142"/>
      <c r="Q153" s="146" t="s">
        <v>56</v>
      </c>
      <c r="R153" s="141"/>
      <c r="S153" s="150" t="s">
        <v>56</v>
      </c>
      <c r="T153" s="145" t="s">
        <v>106</v>
      </c>
      <c r="U153" s="141"/>
    </row>
    <row r="154" spans="1:21" ht="105">
      <c r="A154" s="139">
        <v>152</v>
      </c>
      <c r="B154" s="139" t="s">
        <v>106</v>
      </c>
      <c r="C154" s="139" t="s">
        <v>106</v>
      </c>
      <c r="D154" s="139" t="s">
        <v>105</v>
      </c>
      <c r="E154" s="139" t="s">
        <v>351</v>
      </c>
      <c r="F154" s="140">
        <v>6.87</v>
      </c>
      <c r="G154" s="139" t="s">
        <v>1180</v>
      </c>
      <c r="H154" s="139" t="s">
        <v>1283</v>
      </c>
      <c r="I154" s="139" t="s">
        <v>1284</v>
      </c>
      <c r="J154" s="139" t="s">
        <v>1285</v>
      </c>
      <c r="K154" s="139" t="s">
        <v>1286</v>
      </c>
      <c r="L154" s="139" t="s">
        <v>608</v>
      </c>
      <c r="M154" s="139" t="s">
        <v>608</v>
      </c>
      <c r="N154" s="141"/>
      <c r="O154" s="142"/>
      <c r="P154" s="142"/>
      <c r="Q154" s="146" t="s">
        <v>56</v>
      </c>
      <c r="R154" s="141"/>
      <c r="S154" s="150" t="s">
        <v>56</v>
      </c>
      <c r="T154" s="145" t="s">
        <v>106</v>
      </c>
      <c r="U154" s="141"/>
    </row>
    <row r="155" spans="1:21" ht="105">
      <c r="A155" s="139">
        <v>153</v>
      </c>
      <c r="B155" s="139" t="s">
        <v>106</v>
      </c>
      <c r="C155" s="139" t="s">
        <v>106</v>
      </c>
      <c r="D155" s="139" t="s">
        <v>105</v>
      </c>
      <c r="E155" s="139" t="s">
        <v>352</v>
      </c>
      <c r="F155" s="140">
        <v>6.87</v>
      </c>
      <c r="G155" s="139" t="s">
        <v>1180</v>
      </c>
      <c r="H155" s="139" t="s">
        <v>1287</v>
      </c>
      <c r="I155" s="139" t="s">
        <v>1288</v>
      </c>
      <c r="J155" s="139" t="s">
        <v>1289</v>
      </c>
      <c r="K155" s="139" t="s">
        <v>1290</v>
      </c>
      <c r="L155" s="139" t="s">
        <v>608</v>
      </c>
      <c r="M155" s="151" t="s">
        <v>1291</v>
      </c>
      <c r="N155" s="141"/>
      <c r="O155" s="142"/>
      <c r="P155" s="142"/>
      <c r="Q155" s="146" t="s">
        <v>56</v>
      </c>
      <c r="R155" s="141"/>
      <c r="S155" s="150" t="s">
        <v>56</v>
      </c>
      <c r="T155" s="145" t="s">
        <v>106</v>
      </c>
      <c r="U155" s="141"/>
    </row>
    <row r="156" spans="1:21" ht="375">
      <c r="A156" s="139">
        <v>154</v>
      </c>
      <c r="B156" s="139" t="s">
        <v>106</v>
      </c>
      <c r="C156" s="139" t="s">
        <v>106</v>
      </c>
      <c r="D156" s="139" t="s">
        <v>105</v>
      </c>
      <c r="E156" s="139" t="s">
        <v>353</v>
      </c>
      <c r="F156" s="140">
        <v>14.07</v>
      </c>
      <c r="G156" s="139" t="s">
        <v>1292</v>
      </c>
      <c r="H156" s="139" t="s">
        <v>1293</v>
      </c>
      <c r="I156" s="139" t="s">
        <v>595</v>
      </c>
      <c r="J156" s="139" t="s">
        <v>1294</v>
      </c>
      <c r="K156" s="139" t="s">
        <v>1295</v>
      </c>
      <c r="L156" s="139" t="s">
        <v>1296</v>
      </c>
      <c r="M156" s="139" t="s">
        <v>56</v>
      </c>
      <c r="N156" s="141"/>
      <c r="O156" s="142"/>
      <c r="P156" s="142"/>
      <c r="Q156" s="146" t="s">
        <v>56</v>
      </c>
      <c r="R156" s="141"/>
      <c r="S156" s="150" t="s">
        <v>56</v>
      </c>
      <c r="T156" s="145" t="s">
        <v>106</v>
      </c>
      <c r="U156" s="141"/>
    </row>
    <row r="157" spans="1:21" ht="165">
      <c r="A157" s="139">
        <v>155</v>
      </c>
      <c r="B157" s="139" t="s">
        <v>106</v>
      </c>
      <c r="C157" s="139" t="s">
        <v>106</v>
      </c>
      <c r="D157" s="139" t="s">
        <v>105</v>
      </c>
      <c r="E157" s="139" t="s">
        <v>354</v>
      </c>
      <c r="F157" s="140">
        <v>14.07</v>
      </c>
      <c r="G157" s="139" t="s">
        <v>1292</v>
      </c>
      <c r="H157" s="139" t="s">
        <v>1297</v>
      </c>
      <c r="I157" s="139" t="s">
        <v>1298</v>
      </c>
      <c r="J157" s="139" t="s">
        <v>1299</v>
      </c>
      <c r="K157" s="139" t="s">
        <v>1300</v>
      </c>
      <c r="L157" s="139" t="s">
        <v>1301</v>
      </c>
      <c r="M157" s="139" t="s">
        <v>608</v>
      </c>
      <c r="N157" s="141"/>
      <c r="O157" s="142"/>
      <c r="P157" s="142"/>
      <c r="Q157" s="146" t="s">
        <v>56</v>
      </c>
      <c r="R157" s="141"/>
      <c r="S157" s="150" t="s">
        <v>56</v>
      </c>
      <c r="T157" s="145" t="s">
        <v>106</v>
      </c>
      <c r="U157" s="141"/>
    </row>
    <row r="158" spans="1:21" ht="120">
      <c r="A158" s="139">
        <v>156</v>
      </c>
      <c r="B158" s="139" t="s">
        <v>105</v>
      </c>
      <c r="C158" s="139" t="s">
        <v>105</v>
      </c>
      <c r="D158" s="139" t="s">
        <v>105</v>
      </c>
      <c r="E158" s="139" t="s">
        <v>355</v>
      </c>
      <c r="F158" s="140">
        <v>14.07</v>
      </c>
      <c r="G158" s="139" t="s">
        <v>1292</v>
      </c>
      <c r="H158" s="139" t="s">
        <v>1302</v>
      </c>
      <c r="I158" s="139" t="s">
        <v>1303</v>
      </c>
      <c r="J158" s="139" t="s">
        <v>1304</v>
      </c>
      <c r="K158" s="139" t="s">
        <v>1305</v>
      </c>
      <c r="L158" s="139" t="s">
        <v>1306</v>
      </c>
      <c r="M158" s="151" t="s">
        <v>1307</v>
      </c>
      <c r="N158" s="141"/>
      <c r="O158" s="142"/>
      <c r="P158" s="142"/>
      <c r="Q158" s="146" t="s">
        <v>56</v>
      </c>
      <c r="R158" s="141"/>
      <c r="S158" s="150" t="s">
        <v>56</v>
      </c>
      <c r="T158" s="145" t="s">
        <v>106</v>
      </c>
      <c r="U158" s="141"/>
    </row>
    <row r="159" spans="1:21" ht="45">
      <c r="A159" s="139">
        <v>157</v>
      </c>
      <c r="B159" s="139" t="s">
        <v>106</v>
      </c>
      <c r="C159" s="139" t="s">
        <v>106</v>
      </c>
      <c r="D159" s="139" t="s">
        <v>105</v>
      </c>
      <c r="E159" s="139" t="s">
        <v>356</v>
      </c>
      <c r="F159" s="140">
        <v>14.07</v>
      </c>
      <c r="G159" s="139" t="s">
        <v>1292</v>
      </c>
      <c r="H159" s="139" t="s">
        <v>1308</v>
      </c>
      <c r="I159" s="139" t="s">
        <v>1309</v>
      </c>
      <c r="J159" s="139" t="s">
        <v>1310</v>
      </c>
      <c r="K159" s="139" t="s">
        <v>1311</v>
      </c>
      <c r="L159" s="139" t="s">
        <v>608</v>
      </c>
      <c r="M159" s="139" t="s">
        <v>608</v>
      </c>
      <c r="N159" s="141"/>
      <c r="O159" s="142"/>
      <c r="P159" s="142"/>
      <c r="Q159" s="146" t="s">
        <v>56</v>
      </c>
      <c r="R159" s="141"/>
      <c r="S159" s="150" t="s">
        <v>56</v>
      </c>
      <c r="T159" s="145" t="s">
        <v>106</v>
      </c>
      <c r="U159" s="141"/>
    </row>
    <row r="160" spans="1:21" ht="255">
      <c r="A160" s="139">
        <v>158</v>
      </c>
      <c r="B160" s="139" t="s">
        <v>105</v>
      </c>
      <c r="C160" s="139" t="s">
        <v>105</v>
      </c>
      <c r="D160" s="139" t="s">
        <v>105</v>
      </c>
      <c r="E160" s="139" t="s">
        <v>357</v>
      </c>
      <c r="F160" s="140">
        <v>64.209999999999994</v>
      </c>
      <c r="G160" s="139" t="s">
        <v>1292</v>
      </c>
      <c r="H160" s="139" t="s">
        <v>1312</v>
      </c>
      <c r="I160" s="139" t="s">
        <v>1313</v>
      </c>
      <c r="J160" s="139" t="s">
        <v>1314</v>
      </c>
      <c r="K160" s="139" t="s">
        <v>1315</v>
      </c>
      <c r="L160" s="139" t="s">
        <v>608</v>
      </c>
      <c r="M160" s="139" t="s">
        <v>1316</v>
      </c>
      <c r="N160" s="141"/>
      <c r="O160" s="142"/>
      <c r="P160" s="142"/>
      <c r="Q160" s="146" t="s">
        <v>56</v>
      </c>
      <c r="R160" s="141"/>
      <c r="S160" s="150" t="s">
        <v>56</v>
      </c>
      <c r="T160" s="145" t="s">
        <v>106</v>
      </c>
      <c r="U160" s="141"/>
    </row>
    <row r="161" spans="1:21" ht="45">
      <c r="A161" s="139">
        <v>159</v>
      </c>
      <c r="B161" s="139" t="s">
        <v>105</v>
      </c>
      <c r="C161" s="139" t="s">
        <v>105</v>
      </c>
      <c r="D161" s="139" t="s">
        <v>105</v>
      </c>
      <c r="E161" s="139" t="s">
        <v>358</v>
      </c>
      <c r="F161" s="140">
        <v>64.209999999999994</v>
      </c>
      <c r="G161" s="139" t="s">
        <v>1292</v>
      </c>
      <c r="H161" s="139" t="s">
        <v>1317</v>
      </c>
      <c r="I161" s="139" t="s">
        <v>1318</v>
      </c>
      <c r="J161" s="139" t="s">
        <v>1319</v>
      </c>
      <c r="K161" s="139" t="s">
        <v>1320</v>
      </c>
      <c r="L161" s="139" t="s">
        <v>608</v>
      </c>
      <c r="M161" s="139" t="s">
        <v>608</v>
      </c>
      <c r="N161" s="141"/>
      <c r="O161" s="142"/>
      <c r="P161" s="142"/>
      <c r="Q161" s="146" t="s">
        <v>56</v>
      </c>
      <c r="R161" s="141"/>
      <c r="S161" s="150" t="s">
        <v>56</v>
      </c>
      <c r="T161" s="145" t="s">
        <v>106</v>
      </c>
      <c r="U161" s="141"/>
    </row>
    <row r="162" spans="1:21" ht="90">
      <c r="A162" s="139">
        <v>160</v>
      </c>
      <c r="B162" s="139" t="s">
        <v>106</v>
      </c>
      <c r="C162" s="139" t="s">
        <v>106</v>
      </c>
      <c r="D162" s="139" t="s">
        <v>105</v>
      </c>
      <c r="E162" s="139" t="s">
        <v>359</v>
      </c>
      <c r="F162" s="140">
        <v>14.07</v>
      </c>
      <c r="G162" s="139" t="s">
        <v>1292</v>
      </c>
      <c r="H162" s="139" t="s">
        <v>1321</v>
      </c>
      <c r="I162" s="139" t="s">
        <v>1322</v>
      </c>
      <c r="J162" s="139" t="s">
        <v>1323</v>
      </c>
      <c r="K162" s="139" t="s">
        <v>1324</v>
      </c>
      <c r="L162" s="139" t="s">
        <v>608</v>
      </c>
      <c r="M162" s="139" t="s">
        <v>608</v>
      </c>
      <c r="N162" s="141"/>
      <c r="O162" s="142"/>
      <c r="P162" s="142"/>
      <c r="Q162" s="146" t="s">
        <v>56</v>
      </c>
      <c r="R162" s="141"/>
      <c r="S162" s="150" t="s">
        <v>56</v>
      </c>
      <c r="T162" s="145" t="s">
        <v>106</v>
      </c>
      <c r="U162" s="141"/>
    </row>
    <row r="163" spans="1:21" ht="75">
      <c r="A163" s="139">
        <v>161</v>
      </c>
      <c r="B163" s="139" t="s">
        <v>105</v>
      </c>
      <c r="C163" s="139" t="s">
        <v>105</v>
      </c>
      <c r="D163" s="139" t="s">
        <v>105</v>
      </c>
      <c r="E163" s="139" t="s">
        <v>360</v>
      </c>
      <c r="F163" s="140">
        <v>14.07</v>
      </c>
      <c r="G163" s="139" t="s">
        <v>1292</v>
      </c>
      <c r="H163" s="139" t="s">
        <v>1325</v>
      </c>
      <c r="I163" s="139" t="s">
        <v>1326</v>
      </c>
      <c r="J163" s="139" t="s">
        <v>1327</v>
      </c>
      <c r="K163" s="139" t="s">
        <v>1328</v>
      </c>
      <c r="L163" s="139" t="s">
        <v>1329</v>
      </c>
      <c r="M163" s="139" t="s">
        <v>1330</v>
      </c>
      <c r="N163" s="141"/>
      <c r="O163" s="142"/>
      <c r="P163" s="142"/>
      <c r="Q163" s="146" t="s">
        <v>56</v>
      </c>
      <c r="R163" s="141"/>
      <c r="S163" s="150" t="s">
        <v>56</v>
      </c>
      <c r="T163" s="145" t="s">
        <v>106</v>
      </c>
      <c r="U163" s="141"/>
    </row>
    <row r="164" spans="1:21" ht="45">
      <c r="A164" s="139">
        <v>162</v>
      </c>
      <c r="B164" s="139" t="s">
        <v>105</v>
      </c>
      <c r="C164" s="139" t="s">
        <v>105</v>
      </c>
      <c r="D164" s="139" t="s">
        <v>105</v>
      </c>
      <c r="E164" s="139" t="s">
        <v>361</v>
      </c>
      <c r="F164" s="140">
        <v>14.07</v>
      </c>
      <c r="G164" s="139" t="s">
        <v>1292</v>
      </c>
      <c r="H164" s="139" t="s">
        <v>1331</v>
      </c>
      <c r="I164" s="139" t="s">
        <v>1332</v>
      </c>
      <c r="J164" s="139" t="s">
        <v>1333</v>
      </c>
      <c r="K164" s="139" t="s">
        <v>1334</v>
      </c>
      <c r="L164" s="139" t="s">
        <v>608</v>
      </c>
      <c r="M164" s="139" t="s">
        <v>608</v>
      </c>
      <c r="N164" s="141"/>
      <c r="O164" s="142"/>
      <c r="P164" s="142"/>
      <c r="Q164" s="146" t="s">
        <v>56</v>
      </c>
      <c r="R164" s="141"/>
      <c r="S164" s="150" t="s">
        <v>56</v>
      </c>
      <c r="T164" s="145" t="s">
        <v>106</v>
      </c>
      <c r="U164" s="141"/>
    </row>
    <row r="165" spans="1:21" ht="120">
      <c r="A165" s="139">
        <v>163</v>
      </c>
      <c r="B165" s="139" t="s">
        <v>106</v>
      </c>
      <c r="C165" s="139" t="s">
        <v>106</v>
      </c>
      <c r="D165" s="139" t="s">
        <v>105</v>
      </c>
      <c r="E165" s="139" t="s">
        <v>362</v>
      </c>
      <c r="F165" s="140">
        <v>14.07</v>
      </c>
      <c r="G165" s="139" t="s">
        <v>1292</v>
      </c>
      <c r="H165" s="139" t="s">
        <v>1335</v>
      </c>
      <c r="I165" s="139" t="s">
        <v>1336</v>
      </c>
      <c r="J165" s="139" t="s">
        <v>1337</v>
      </c>
      <c r="K165" s="139" t="s">
        <v>1338</v>
      </c>
      <c r="L165" s="139" t="s">
        <v>608</v>
      </c>
      <c r="M165" s="139" t="s">
        <v>608</v>
      </c>
      <c r="N165" s="141"/>
      <c r="O165" s="142"/>
      <c r="P165" s="142"/>
      <c r="Q165" s="146" t="s">
        <v>56</v>
      </c>
      <c r="R165" s="141"/>
      <c r="S165" s="150" t="s">
        <v>56</v>
      </c>
      <c r="T165" s="145" t="s">
        <v>106</v>
      </c>
      <c r="U165" s="141"/>
    </row>
    <row r="166" spans="1:21" ht="60">
      <c r="A166" s="139">
        <v>164</v>
      </c>
      <c r="B166" s="139" t="s">
        <v>106</v>
      </c>
      <c r="C166" s="139" t="s">
        <v>106</v>
      </c>
      <c r="D166" s="139" t="s">
        <v>105</v>
      </c>
      <c r="E166" s="139" t="s">
        <v>363</v>
      </c>
      <c r="F166" s="140">
        <v>14.07</v>
      </c>
      <c r="G166" s="139" t="s">
        <v>1292</v>
      </c>
      <c r="H166" s="139" t="s">
        <v>1339</v>
      </c>
      <c r="I166" s="139" t="s">
        <v>1340</v>
      </c>
      <c r="J166" s="139" t="s">
        <v>1341</v>
      </c>
      <c r="K166" s="139" t="s">
        <v>1342</v>
      </c>
      <c r="L166" s="139" t="s">
        <v>608</v>
      </c>
      <c r="M166" s="139" t="s">
        <v>608</v>
      </c>
      <c r="N166" s="141"/>
      <c r="O166" s="142"/>
      <c r="P166" s="142"/>
      <c r="Q166" s="146" t="s">
        <v>56</v>
      </c>
      <c r="R166" s="141"/>
      <c r="S166" s="150" t="s">
        <v>56</v>
      </c>
      <c r="T166" s="145" t="s">
        <v>106</v>
      </c>
      <c r="U166" s="141"/>
    </row>
    <row r="167" spans="1:21" ht="75">
      <c r="A167" s="139">
        <v>165</v>
      </c>
      <c r="B167" s="139" t="s">
        <v>106</v>
      </c>
      <c r="C167" s="139" t="s">
        <v>106</v>
      </c>
      <c r="D167" s="139" t="s">
        <v>105</v>
      </c>
      <c r="E167" s="139" t="s">
        <v>364</v>
      </c>
      <c r="F167" s="140">
        <v>14.07</v>
      </c>
      <c r="G167" s="139" t="s">
        <v>1292</v>
      </c>
      <c r="H167" s="139" t="s">
        <v>1343</v>
      </c>
      <c r="I167" s="139" t="s">
        <v>1344</v>
      </c>
      <c r="J167" s="139" t="s">
        <v>1345</v>
      </c>
      <c r="K167" s="139" t="s">
        <v>1346</v>
      </c>
      <c r="L167" s="139" t="s">
        <v>608</v>
      </c>
      <c r="M167" s="139" t="s">
        <v>608</v>
      </c>
      <c r="N167" s="141"/>
      <c r="O167" s="142"/>
      <c r="P167" s="142"/>
      <c r="Q167" s="146" t="s">
        <v>56</v>
      </c>
      <c r="R167" s="141"/>
      <c r="S167" s="150" t="s">
        <v>56</v>
      </c>
      <c r="T167" s="145" t="s">
        <v>106</v>
      </c>
      <c r="U167" s="141"/>
    </row>
    <row r="168" spans="1:21" ht="409.5">
      <c r="A168" s="139">
        <v>166</v>
      </c>
      <c r="B168" s="139" t="s">
        <v>105</v>
      </c>
      <c r="C168" s="139" t="s">
        <v>105</v>
      </c>
      <c r="D168" s="139" t="s">
        <v>105</v>
      </c>
      <c r="E168" s="139" t="s">
        <v>365</v>
      </c>
      <c r="F168" s="140">
        <v>14.07</v>
      </c>
      <c r="G168" s="139" t="s">
        <v>1292</v>
      </c>
      <c r="H168" s="139" t="s">
        <v>1347</v>
      </c>
      <c r="I168" s="139" t="s">
        <v>1348</v>
      </c>
      <c r="J168" s="139" t="s">
        <v>1349</v>
      </c>
      <c r="K168" s="139" t="s">
        <v>1350</v>
      </c>
      <c r="L168" s="139" t="s">
        <v>1351</v>
      </c>
      <c r="M168" s="139" t="s">
        <v>1352</v>
      </c>
      <c r="N168" s="141"/>
      <c r="O168" s="142"/>
      <c r="P168" s="142"/>
      <c r="Q168" s="146" t="s">
        <v>56</v>
      </c>
      <c r="R168" s="141"/>
      <c r="S168" s="150" t="s">
        <v>56</v>
      </c>
      <c r="T168" s="145" t="s">
        <v>106</v>
      </c>
      <c r="U168" s="141"/>
    </row>
    <row r="169" spans="1:21" ht="255">
      <c r="A169" s="139">
        <v>167</v>
      </c>
      <c r="B169" s="139" t="s">
        <v>106</v>
      </c>
      <c r="C169" s="139" t="s">
        <v>106</v>
      </c>
      <c r="D169" s="139" t="s">
        <v>105</v>
      </c>
      <c r="E169" s="139" t="s">
        <v>366</v>
      </c>
      <c r="F169" s="140">
        <v>1.35</v>
      </c>
      <c r="G169" s="139" t="s">
        <v>1292</v>
      </c>
      <c r="H169" s="139" t="s">
        <v>1353</v>
      </c>
      <c r="I169" s="139" t="s">
        <v>1354</v>
      </c>
      <c r="J169" s="139" t="s">
        <v>1355</v>
      </c>
      <c r="K169" s="139" t="s">
        <v>1356</v>
      </c>
      <c r="L169" s="139" t="s">
        <v>608</v>
      </c>
      <c r="M169" s="139" t="s">
        <v>56</v>
      </c>
      <c r="N169" s="141"/>
      <c r="O169" s="142"/>
      <c r="P169" s="142"/>
      <c r="Q169" s="146" t="s">
        <v>56</v>
      </c>
      <c r="R169" s="141"/>
      <c r="S169" s="150" t="s">
        <v>56</v>
      </c>
      <c r="T169" s="145" t="s">
        <v>106</v>
      </c>
      <c r="U169" s="141"/>
    </row>
    <row r="170" spans="1:21" ht="60">
      <c r="A170" s="139">
        <v>168</v>
      </c>
      <c r="B170" s="139" t="s">
        <v>106</v>
      </c>
      <c r="C170" s="139" t="s">
        <v>106</v>
      </c>
      <c r="D170" s="139" t="s">
        <v>105</v>
      </c>
      <c r="E170" s="139" t="s">
        <v>367</v>
      </c>
      <c r="F170" s="140">
        <v>1.35</v>
      </c>
      <c r="G170" s="139" t="s">
        <v>1292</v>
      </c>
      <c r="H170" s="139" t="s">
        <v>1357</v>
      </c>
      <c r="I170" s="139" t="s">
        <v>1358</v>
      </c>
      <c r="J170" s="139" t="s">
        <v>1359</v>
      </c>
      <c r="K170" s="139" t="s">
        <v>1360</v>
      </c>
      <c r="L170" s="139" t="s">
        <v>1361</v>
      </c>
      <c r="M170" s="139" t="s">
        <v>56</v>
      </c>
      <c r="N170" s="141"/>
      <c r="O170" s="142"/>
      <c r="P170" s="142"/>
      <c r="Q170" s="146" t="s">
        <v>56</v>
      </c>
      <c r="R170" s="141"/>
      <c r="S170" s="150" t="s">
        <v>56</v>
      </c>
      <c r="T170" s="145" t="s">
        <v>106</v>
      </c>
      <c r="U170" s="141"/>
    </row>
    <row r="171" spans="1:21" ht="75">
      <c r="A171" s="139">
        <v>169</v>
      </c>
      <c r="B171" s="139" t="s">
        <v>106</v>
      </c>
      <c r="C171" s="139" t="s">
        <v>106</v>
      </c>
      <c r="D171" s="139" t="s">
        <v>105</v>
      </c>
      <c r="E171" s="139" t="s">
        <v>368</v>
      </c>
      <c r="F171" s="140">
        <v>1.35</v>
      </c>
      <c r="G171" s="139" t="s">
        <v>1292</v>
      </c>
      <c r="H171" s="139" t="s">
        <v>1362</v>
      </c>
      <c r="I171" s="139" t="s">
        <v>1363</v>
      </c>
      <c r="J171" s="139" t="s">
        <v>1364</v>
      </c>
      <c r="K171" s="139" t="s">
        <v>1365</v>
      </c>
      <c r="L171" s="139" t="s">
        <v>608</v>
      </c>
      <c r="M171" s="139" t="s">
        <v>56</v>
      </c>
      <c r="N171" s="141"/>
      <c r="O171" s="142"/>
      <c r="P171" s="142"/>
      <c r="Q171" s="146" t="s">
        <v>56</v>
      </c>
      <c r="R171" s="141"/>
      <c r="S171" s="150" t="s">
        <v>56</v>
      </c>
      <c r="T171" s="145" t="s">
        <v>106</v>
      </c>
      <c r="U171" s="141"/>
    </row>
    <row r="172" spans="1:21" ht="45">
      <c r="A172" s="139">
        <v>170</v>
      </c>
      <c r="B172" s="139" t="s">
        <v>106</v>
      </c>
      <c r="C172" s="139" t="s">
        <v>106</v>
      </c>
      <c r="D172" s="139" t="s">
        <v>105</v>
      </c>
      <c r="E172" s="139" t="s">
        <v>369</v>
      </c>
      <c r="F172" s="140">
        <v>1.35</v>
      </c>
      <c r="G172" s="139" t="s">
        <v>1292</v>
      </c>
      <c r="H172" s="139" t="s">
        <v>1366</v>
      </c>
      <c r="I172" s="139" t="s">
        <v>1367</v>
      </c>
      <c r="J172" s="139" t="s">
        <v>1368</v>
      </c>
      <c r="K172" s="139" t="s">
        <v>1369</v>
      </c>
      <c r="L172" s="139" t="s">
        <v>608</v>
      </c>
      <c r="M172" s="139" t="s">
        <v>56</v>
      </c>
      <c r="N172" s="141"/>
      <c r="O172" s="142"/>
      <c r="P172" s="142"/>
      <c r="Q172" s="146" t="s">
        <v>56</v>
      </c>
      <c r="R172" s="141"/>
      <c r="S172" s="150" t="s">
        <v>56</v>
      </c>
      <c r="T172" s="145" t="s">
        <v>106</v>
      </c>
      <c r="U172" s="141"/>
    </row>
    <row r="173" spans="1:21" ht="375">
      <c r="A173" s="139">
        <v>171</v>
      </c>
      <c r="B173" s="139" t="s">
        <v>106</v>
      </c>
      <c r="C173" s="139" t="s">
        <v>106</v>
      </c>
      <c r="D173" s="139" t="s">
        <v>105</v>
      </c>
      <c r="E173" s="139" t="s">
        <v>370</v>
      </c>
      <c r="F173" s="140">
        <v>27.3</v>
      </c>
      <c r="G173" s="139" t="s">
        <v>1370</v>
      </c>
      <c r="H173" s="139" t="s">
        <v>1371</v>
      </c>
      <c r="I173" s="139" t="s">
        <v>595</v>
      </c>
      <c r="J173" s="139" t="s">
        <v>1372</v>
      </c>
      <c r="K173" s="139" t="s">
        <v>1373</v>
      </c>
      <c r="L173" s="139" t="s">
        <v>1374</v>
      </c>
      <c r="M173" s="139" t="s">
        <v>56</v>
      </c>
      <c r="N173" s="141"/>
      <c r="O173" s="142"/>
      <c r="P173" s="142"/>
      <c r="Q173" s="146" t="s">
        <v>56</v>
      </c>
      <c r="R173" s="141"/>
      <c r="S173" s="150" t="s">
        <v>56</v>
      </c>
      <c r="T173" s="145" t="s">
        <v>106</v>
      </c>
      <c r="U173" s="141"/>
    </row>
    <row r="174" spans="1:21" ht="345">
      <c r="A174" s="139">
        <v>172</v>
      </c>
      <c r="B174" s="139" t="s">
        <v>106</v>
      </c>
      <c r="C174" s="139" t="s">
        <v>106</v>
      </c>
      <c r="D174" s="139" t="s">
        <v>105</v>
      </c>
      <c r="E174" s="139" t="s">
        <v>371</v>
      </c>
      <c r="F174" s="140">
        <v>25.65</v>
      </c>
      <c r="G174" s="139" t="s">
        <v>1370</v>
      </c>
      <c r="H174" s="139" t="s">
        <v>1375</v>
      </c>
      <c r="I174" s="139" t="s">
        <v>1376</v>
      </c>
      <c r="J174" s="139" t="s">
        <v>1377</v>
      </c>
      <c r="K174" s="139" t="s">
        <v>1378</v>
      </c>
      <c r="L174" s="139" t="s">
        <v>608</v>
      </c>
      <c r="M174" s="139" t="s">
        <v>608</v>
      </c>
      <c r="N174" s="141"/>
      <c r="O174" s="142"/>
      <c r="P174" s="142"/>
      <c r="Q174" s="146" t="s">
        <v>56</v>
      </c>
      <c r="R174" s="141"/>
      <c r="S174" s="150" t="s">
        <v>56</v>
      </c>
      <c r="T174" s="145" t="s">
        <v>106</v>
      </c>
      <c r="U174" s="141"/>
    </row>
    <row r="175" spans="1:21" ht="195">
      <c r="A175" s="139">
        <v>173</v>
      </c>
      <c r="B175" s="139" t="s">
        <v>105</v>
      </c>
      <c r="C175" s="139" t="s">
        <v>105</v>
      </c>
      <c r="D175" s="139" t="s">
        <v>105</v>
      </c>
      <c r="E175" s="139" t="s">
        <v>372</v>
      </c>
      <c r="F175" s="140">
        <v>25.65</v>
      </c>
      <c r="G175" s="139" t="s">
        <v>1370</v>
      </c>
      <c r="H175" s="139" t="s">
        <v>1379</v>
      </c>
      <c r="I175" s="139" t="s">
        <v>1380</v>
      </c>
      <c r="J175" s="139" t="s">
        <v>1381</v>
      </c>
      <c r="K175" s="139" t="s">
        <v>1382</v>
      </c>
      <c r="L175" s="139" t="s">
        <v>1383</v>
      </c>
      <c r="M175" s="139" t="s">
        <v>608</v>
      </c>
      <c r="N175" s="141"/>
      <c r="O175" s="142"/>
      <c r="P175" s="142"/>
      <c r="Q175" s="146" t="s">
        <v>56</v>
      </c>
      <c r="R175" s="141"/>
      <c r="S175" s="150" t="s">
        <v>56</v>
      </c>
      <c r="T175" s="145" t="s">
        <v>106</v>
      </c>
      <c r="U175" s="141"/>
    </row>
    <row r="176" spans="1:21" ht="60">
      <c r="A176" s="139">
        <v>174</v>
      </c>
      <c r="B176" s="139" t="s">
        <v>106</v>
      </c>
      <c r="C176" s="139" t="s">
        <v>106</v>
      </c>
      <c r="D176" s="139" t="s">
        <v>105</v>
      </c>
      <c r="E176" s="139" t="s">
        <v>373</v>
      </c>
      <c r="F176" s="140">
        <v>1.1399999999999999</v>
      </c>
      <c r="G176" s="139" t="s">
        <v>1370</v>
      </c>
      <c r="H176" s="139" t="s">
        <v>1384</v>
      </c>
      <c r="I176" s="139" t="s">
        <v>1385</v>
      </c>
      <c r="J176" s="139" t="s">
        <v>1386</v>
      </c>
      <c r="K176" s="139" t="s">
        <v>1387</v>
      </c>
      <c r="L176" s="139" t="s">
        <v>608</v>
      </c>
      <c r="M176" s="139" t="s">
        <v>608</v>
      </c>
      <c r="N176" s="141"/>
      <c r="O176" s="142"/>
      <c r="P176" s="142"/>
      <c r="Q176" s="146" t="s">
        <v>56</v>
      </c>
      <c r="R176" s="141"/>
      <c r="S176" s="150" t="s">
        <v>56</v>
      </c>
      <c r="T176" s="145" t="s">
        <v>106</v>
      </c>
      <c r="U176" s="141"/>
    </row>
    <row r="177" spans="1:21" ht="45">
      <c r="A177" s="139">
        <v>175</v>
      </c>
      <c r="B177" s="139" t="s">
        <v>106</v>
      </c>
      <c r="C177" s="139" t="s">
        <v>105</v>
      </c>
      <c r="D177" s="139" t="s">
        <v>105</v>
      </c>
      <c r="E177" s="139" t="s">
        <v>374</v>
      </c>
      <c r="F177" s="140">
        <v>1.1399999999999999</v>
      </c>
      <c r="G177" s="139" t="s">
        <v>1370</v>
      </c>
      <c r="H177" s="139" t="s">
        <v>1388</v>
      </c>
      <c r="I177" s="139" t="s">
        <v>1389</v>
      </c>
      <c r="J177" s="139" t="s">
        <v>1390</v>
      </c>
      <c r="K177" s="139" t="s">
        <v>1391</v>
      </c>
      <c r="L177" s="139" t="s">
        <v>608</v>
      </c>
      <c r="M177" s="139" t="s">
        <v>608</v>
      </c>
      <c r="N177" s="141"/>
      <c r="O177" s="142"/>
      <c r="P177" s="142"/>
      <c r="Q177" s="146" t="s">
        <v>56</v>
      </c>
      <c r="R177" s="141"/>
      <c r="S177" s="150" t="s">
        <v>56</v>
      </c>
      <c r="T177" s="145" t="s">
        <v>106</v>
      </c>
      <c r="U177" s="141"/>
    </row>
    <row r="178" spans="1:21" ht="135">
      <c r="A178" s="139">
        <v>176</v>
      </c>
      <c r="B178" s="139" t="s">
        <v>106</v>
      </c>
      <c r="C178" s="139" t="s">
        <v>106</v>
      </c>
      <c r="D178" s="139" t="s">
        <v>105</v>
      </c>
      <c r="E178" s="139" t="s">
        <v>375</v>
      </c>
      <c r="F178" s="140">
        <v>1.07</v>
      </c>
      <c r="G178" s="139" t="s">
        <v>1370</v>
      </c>
      <c r="H178" s="139" t="s">
        <v>1392</v>
      </c>
      <c r="I178" s="139" t="s">
        <v>1393</v>
      </c>
      <c r="J178" s="139" t="s">
        <v>1394</v>
      </c>
      <c r="K178" s="139" t="s">
        <v>1395</v>
      </c>
      <c r="L178" s="139" t="s">
        <v>1396</v>
      </c>
      <c r="M178" s="139" t="s">
        <v>608</v>
      </c>
      <c r="N178" s="141"/>
      <c r="O178" s="142"/>
      <c r="P178" s="142"/>
      <c r="Q178" s="146" t="s">
        <v>56</v>
      </c>
      <c r="R178" s="141"/>
      <c r="S178" s="150" t="s">
        <v>56</v>
      </c>
      <c r="T178" s="145" t="s">
        <v>106</v>
      </c>
      <c r="U178" s="141"/>
    </row>
    <row r="179" spans="1:21" ht="165">
      <c r="A179" s="139">
        <v>177</v>
      </c>
      <c r="B179" s="139" t="s">
        <v>106</v>
      </c>
      <c r="C179" s="139" t="s">
        <v>106</v>
      </c>
      <c r="D179" s="139" t="s">
        <v>105</v>
      </c>
      <c r="E179" s="139" t="s">
        <v>376</v>
      </c>
      <c r="F179" s="140">
        <v>25.65</v>
      </c>
      <c r="G179" s="139" t="s">
        <v>1370</v>
      </c>
      <c r="H179" s="139" t="s">
        <v>1397</v>
      </c>
      <c r="I179" s="139" t="s">
        <v>1398</v>
      </c>
      <c r="J179" s="139" t="s">
        <v>1399</v>
      </c>
      <c r="K179" s="139" t="s">
        <v>1400</v>
      </c>
      <c r="L179" s="139" t="s">
        <v>608</v>
      </c>
      <c r="M179" s="139" t="s">
        <v>608</v>
      </c>
      <c r="N179" s="141"/>
      <c r="O179" s="142"/>
      <c r="P179" s="142"/>
      <c r="Q179" s="146" t="s">
        <v>56</v>
      </c>
      <c r="R179" s="141"/>
      <c r="S179" s="150" t="s">
        <v>56</v>
      </c>
      <c r="T179" s="145" t="s">
        <v>106</v>
      </c>
      <c r="U179" s="141"/>
    </row>
    <row r="180" spans="1:21" ht="150">
      <c r="A180" s="139">
        <v>178</v>
      </c>
      <c r="B180" s="139" t="s">
        <v>106</v>
      </c>
      <c r="C180" s="139" t="s">
        <v>106</v>
      </c>
      <c r="D180" s="139" t="s">
        <v>105</v>
      </c>
      <c r="E180" s="139" t="s">
        <v>377</v>
      </c>
      <c r="F180" s="140">
        <v>25.65</v>
      </c>
      <c r="G180" s="139" t="s">
        <v>1370</v>
      </c>
      <c r="H180" s="139" t="s">
        <v>1401</v>
      </c>
      <c r="I180" s="139" t="s">
        <v>1402</v>
      </c>
      <c r="J180" s="139" t="s">
        <v>1403</v>
      </c>
      <c r="K180" s="139" t="s">
        <v>1404</v>
      </c>
      <c r="L180" s="139" t="s">
        <v>608</v>
      </c>
      <c r="M180" s="139" t="s">
        <v>608</v>
      </c>
      <c r="N180" s="141"/>
      <c r="O180" s="142"/>
      <c r="P180" s="142"/>
      <c r="Q180" s="146" t="s">
        <v>56</v>
      </c>
      <c r="R180" s="141"/>
      <c r="S180" s="150" t="s">
        <v>56</v>
      </c>
      <c r="T180" s="145" t="s">
        <v>106</v>
      </c>
      <c r="U180" s="141"/>
    </row>
    <row r="181" spans="1:21" ht="409.5">
      <c r="A181" s="139">
        <v>179</v>
      </c>
      <c r="B181" s="139" t="s">
        <v>106</v>
      </c>
      <c r="C181" s="139" t="s">
        <v>106</v>
      </c>
      <c r="D181" s="139" t="s">
        <v>105</v>
      </c>
      <c r="E181" s="139" t="s">
        <v>378</v>
      </c>
      <c r="F181" s="140">
        <v>25.65</v>
      </c>
      <c r="G181" s="139" t="s">
        <v>1370</v>
      </c>
      <c r="H181" s="139" t="s">
        <v>1405</v>
      </c>
      <c r="I181" s="139" t="s">
        <v>1406</v>
      </c>
      <c r="J181" s="139" t="s">
        <v>1407</v>
      </c>
      <c r="K181" s="139" t="s">
        <v>1408</v>
      </c>
      <c r="L181" s="139" t="s">
        <v>608</v>
      </c>
      <c r="M181" s="139" t="s">
        <v>1409</v>
      </c>
      <c r="N181" s="141"/>
      <c r="O181" s="142"/>
      <c r="P181" s="142"/>
      <c r="Q181" s="146" t="s">
        <v>56</v>
      </c>
      <c r="R181" s="141"/>
      <c r="S181" s="150" t="s">
        <v>56</v>
      </c>
      <c r="T181" s="145" t="s">
        <v>106</v>
      </c>
      <c r="U181" s="141"/>
    </row>
    <row r="182" spans="1:21" ht="60">
      <c r="A182" s="139">
        <v>180</v>
      </c>
      <c r="B182" s="139" t="s">
        <v>106</v>
      </c>
      <c r="C182" s="139" t="s">
        <v>106</v>
      </c>
      <c r="D182" s="139" t="s">
        <v>105</v>
      </c>
      <c r="E182" s="139" t="s">
        <v>379</v>
      </c>
      <c r="F182" s="140">
        <v>0</v>
      </c>
      <c r="G182" s="139" t="s">
        <v>1370</v>
      </c>
      <c r="H182" s="139" t="s">
        <v>1410</v>
      </c>
      <c r="I182" s="139" t="s">
        <v>1411</v>
      </c>
      <c r="J182" s="139" t="s">
        <v>1412</v>
      </c>
      <c r="K182" s="139" t="s">
        <v>1413</v>
      </c>
      <c r="L182" s="139" t="s">
        <v>1414</v>
      </c>
      <c r="M182" s="139"/>
      <c r="N182" s="141"/>
      <c r="O182" s="142"/>
      <c r="P182" s="142"/>
      <c r="Q182" s="146" t="s">
        <v>56</v>
      </c>
      <c r="R182" s="141"/>
      <c r="S182" s="150" t="s">
        <v>56</v>
      </c>
      <c r="T182" s="145" t="s">
        <v>106</v>
      </c>
      <c r="U182" s="141"/>
    </row>
    <row r="183" spans="1:21" ht="375">
      <c r="A183" s="139">
        <v>181</v>
      </c>
      <c r="B183" s="139" t="s">
        <v>106</v>
      </c>
      <c r="C183" s="139" t="s">
        <v>106</v>
      </c>
      <c r="D183" s="139" t="s">
        <v>105</v>
      </c>
      <c r="E183" s="139" t="s">
        <v>380</v>
      </c>
      <c r="F183" s="140">
        <v>25.25</v>
      </c>
      <c r="G183" s="139" t="s">
        <v>1415</v>
      </c>
      <c r="H183" s="139" t="s">
        <v>1416</v>
      </c>
      <c r="I183" s="139" t="s">
        <v>595</v>
      </c>
      <c r="J183" s="139" t="s">
        <v>1417</v>
      </c>
      <c r="K183" s="139" t="s">
        <v>1418</v>
      </c>
      <c r="L183" s="139" t="s">
        <v>1419</v>
      </c>
      <c r="M183" s="139" t="s">
        <v>608</v>
      </c>
      <c r="N183" s="141"/>
      <c r="O183" s="142"/>
      <c r="P183" s="142"/>
      <c r="Q183" s="146" t="s">
        <v>56</v>
      </c>
      <c r="R183" s="141"/>
      <c r="S183" s="150" t="s">
        <v>56</v>
      </c>
      <c r="T183" s="145" t="s">
        <v>106</v>
      </c>
      <c r="U183" s="141"/>
    </row>
    <row r="184" spans="1:21" ht="105">
      <c r="A184" s="139">
        <v>182</v>
      </c>
      <c r="B184" s="139" t="s">
        <v>106</v>
      </c>
      <c r="C184" s="139" t="s">
        <v>106</v>
      </c>
      <c r="D184" s="139" t="s">
        <v>105</v>
      </c>
      <c r="E184" s="139" t="s">
        <v>381</v>
      </c>
      <c r="F184" s="140">
        <v>25.25</v>
      </c>
      <c r="G184" s="139" t="s">
        <v>1415</v>
      </c>
      <c r="H184" s="139" t="s">
        <v>1420</v>
      </c>
      <c r="I184" s="139" t="s">
        <v>1421</v>
      </c>
      <c r="J184" s="139" t="s">
        <v>1422</v>
      </c>
      <c r="K184" s="139" t="s">
        <v>1423</v>
      </c>
      <c r="L184" s="139" t="s">
        <v>1424</v>
      </c>
      <c r="M184" s="139" t="s">
        <v>608</v>
      </c>
      <c r="N184" s="141"/>
      <c r="O184" s="142"/>
      <c r="P184" s="142"/>
      <c r="Q184" s="146" t="s">
        <v>56</v>
      </c>
      <c r="R184" s="141"/>
      <c r="S184" s="150" t="s">
        <v>56</v>
      </c>
      <c r="T184" s="145" t="s">
        <v>106</v>
      </c>
      <c r="U184" s="141"/>
    </row>
    <row r="185" spans="1:21" ht="150">
      <c r="A185" s="139">
        <v>183</v>
      </c>
      <c r="B185" s="139" t="s">
        <v>106</v>
      </c>
      <c r="C185" s="139" t="s">
        <v>106</v>
      </c>
      <c r="D185" s="139" t="s">
        <v>105</v>
      </c>
      <c r="E185" s="139" t="s">
        <v>382</v>
      </c>
      <c r="F185" s="140">
        <v>0.4</v>
      </c>
      <c r="G185" s="139" t="s">
        <v>1415</v>
      </c>
      <c r="H185" s="139" t="s">
        <v>1425</v>
      </c>
      <c r="I185" s="139" t="s">
        <v>1426</v>
      </c>
      <c r="J185" s="139" t="s">
        <v>1427</v>
      </c>
      <c r="K185" s="139" t="s">
        <v>1428</v>
      </c>
      <c r="L185" s="139" t="s">
        <v>1429</v>
      </c>
      <c r="M185" s="139" t="s">
        <v>1430</v>
      </c>
      <c r="N185" s="141"/>
      <c r="O185" s="142"/>
      <c r="P185" s="142"/>
      <c r="Q185" s="146" t="s">
        <v>56</v>
      </c>
      <c r="R185" s="141"/>
      <c r="S185" s="150" t="s">
        <v>56</v>
      </c>
      <c r="T185" s="145" t="s">
        <v>106</v>
      </c>
      <c r="U185" s="141"/>
    </row>
    <row r="186" spans="1:21" ht="180">
      <c r="A186" s="139">
        <v>184</v>
      </c>
      <c r="B186" s="139" t="s">
        <v>106</v>
      </c>
      <c r="C186" s="139" t="s">
        <v>106</v>
      </c>
      <c r="D186" s="139" t="s">
        <v>105</v>
      </c>
      <c r="E186" s="139" t="s">
        <v>383</v>
      </c>
      <c r="F186" s="140">
        <v>0.4</v>
      </c>
      <c r="G186" s="139" t="s">
        <v>1415</v>
      </c>
      <c r="H186" s="139" t="s">
        <v>1431</v>
      </c>
      <c r="I186" s="139" t="s">
        <v>1432</v>
      </c>
      <c r="J186" s="139" t="s">
        <v>1433</v>
      </c>
      <c r="K186" s="139" t="s">
        <v>1434</v>
      </c>
      <c r="L186" s="139" t="s">
        <v>1435</v>
      </c>
      <c r="M186" s="139" t="s">
        <v>1436</v>
      </c>
      <c r="N186" s="141"/>
      <c r="O186" s="142"/>
      <c r="P186" s="142"/>
      <c r="Q186" s="146" t="s">
        <v>56</v>
      </c>
      <c r="R186" s="141"/>
      <c r="S186" s="150" t="s">
        <v>56</v>
      </c>
      <c r="T186" s="145" t="s">
        <v>106</v>
      </c>
      <c r="U186" s="141"/>
    </row>
    <row r="187" spans="1:21" ht="240">
      <c r="A187" s="139">
        <v>185</v>
      </c>
      <c r="B187" s="139" t="s">
        <v>106</v>
      </c>
      <c r="C187" s="139" t="s">
        <v>106</v>
      </c>
      <c r="D187" s="139" t="s">
        <v>105</v>
      </c>
      <c r="E187" s="139" t="s">
        <v>384</v>
      </c>
      <c r="F187" s="140">
        <v>0.4</v>
      </c>
      <c r="G187" s="139" t="s">
        <v>1415</v>
      </c>
      <c r="H187" s="139" t="s">
        <v>1437</v>
      </c>
      <c r="I187" s="139" t="s">
        <v>1438</v>
      </c>
      <c r="J187" s="139" t="s">
        <v>1439</v>
      </c>
      <c r="K187" s="139" t="s">
        <v>1440</v>
      </c>
      <c r="L187" s="139" t="s">
        <v>1441</v>
      </c>
      <c r="M187" s="139" t="s">
        <v>1442</v>
      </c>
      <c r="N187" s="141"/>
      <c r="O187" s="142"/>
      <c r="P187" s="142"/>
      <c r="Q187" s="146" t="s">
        <v>56</v>
      </c>
      <c r="R187" s="141"/>
      <c r="S187" s="150" t="s">
        <v>56</v>
      </c>
      <c r="T187" s="145" t="s">
        <v>106</v>
      </c>
      <c r="U187" s="141"/>
    </row>
    <row r="188" spans="1:21" ht="270">
      <c r="A188" s="139">
        <v>186</v>
      </c>
      <c r="B188" s="139" t="s">
        <v>106</v>
      </c>
      <c r="C188" s="139" t="s">
        <v>106</v>
      </c>
      <c r="D188" s="139" t="s">
        <v>105</v>
      </c>
      <c r="E188" s="139" t="s">
        <v>385</v>
      </c>
      <c r="F188" s="140">
        <v>0.23</v>
      </c>
      <c r="G188" s="139" t="s">
        <v>1415</v>
      </c>
      <c r="H188" s="139" t="s">
        <v>1443</v>
      </c>
      <c r="I188" s="139" t="s">
        <v>1444</v>
      </c>
      <c r="J188" s="139" t="s">
        <v>1445</v>
      </c>
      <c r="K188" s="139" t="s">
        <v>1446</v>
      </c>
      <c r="L188" s="139" t="s">
        <v>1447</v>
      </c>
      <c r="M188" s="139" t="s">
        <v>608</v>
      </c>
      <c r="N188" s="141"/>
      <c r="O188" s="142"/>
      <c r="P188" s="142"/>
      <c r="Q188" s="146" t="s">
        <v>56</v>
      </c>
      <c r="R188" s="141"/>
      <c r="S188" s="150" t="s">
        <v>56</v>
      </c>
      <c r="T188" s="145" t="s">
        <v>106</v>
      </c>
      <c r="U188" s="141"/>
    </row>
    <row r="189" spans="1:21" ht="240">
      <c r="A189" s="139">
        <v>187</v>
      </c>
      <c r="B189" s="139" t="s">
        <v>106</v>
      </c>
      <c r="C189" s="139" t="s">
        <v>106</v>
      </c>
      <c r="D189" s="139" t="s">
        <v>105</v>
      </c>
      <c r="E189" s="139" t="s">
        <v>386</v>
      </c>
      <c r="F189" s="140">
        <v>1.21</v>
      </c>
      <c r="G189" s="139" t="s">
        <v>1415</v>
      </c>
      <c r="H189" s="139" t="s">
        <v>1448</v>
      </c>
      <c r="I189" s="139" t="s">
        <v>1449</v>
      </c>
      <c r="J189" s="139" t="s">
        <v>1450</v>
      </c>
      <c r="K189" s="139" t="s">
        <v>1451</v>
      </c>
      <c r="L189" s="139" t="s">
        <v>608</v>
      </c>
      <c r="M189" s="139" t="s">
        <v>608</v>
      </c>
      <c r="N189" s="141"/>
      <c r="O189" s="142"/>
      <c r="P189" s="142"/>
      <c r="Q189" s="146" t="s">
        <v>56</v>
      </c>
      <c r="R189" s="141"/>
      <c r="S189" s="150" t="s">
        <v>56</v>
      </c>
      <c r="T189" s="145" t="s">
        <v>106</v>
      </c>
      <c r="U189" s="141"/>
    </row>
    <row r="190" spans="1:21" ht="390">
      <c r="A190" s="139">
        <v>188</v>
      </c>
      <c r="B190" s="139" t="s">
        <v>106</v>
      </c>
      <c r="C190" s="139" t="s">
        <v>106</v>
      </c>
      <c r="D190" s="139" t="s">
        <v>105</v>
      </c>
      <c r="E190" s="139" t="s">
        <v>387</v>
      </c>
      <c r="F190" s="140">
        <v>0.4</v>
      </c>
      <c r="G190" s="139" t="s">
        <v>1452</v>
      </c>
      <c r="H190" s="139" t="s">
        <v>1453</v>
      </c>
      <c r="I190" s="139" t="s">
        <v>595</v>
      </c>
      <c r="J190" s="139" t="s">
        <v>1454</v>
      </c>
      <c r="K190" s="139" t="s">
        <v>1455</v>
      </c>
      <c r="L190" s="139" t="s">
        <v>1456</v>
      </c>
      <c r="M190" s="139" t="s">
        <v>56</v>
      </c>
      <c r="N190" s="141"/>
      <c r="O190" s="142"/>
      <c r="P190" s="142"/>
      <c r="Q190" s="146" t="s">
        <v>56</v>
      </c>
      <c r="R190" s="141"/>
      <c r="S190" s="150" t="s">
        <v>56</v>
      </c>
      <c r="T190" s="145" t="s">
        <v>106</v>
      </c>
      <c r="U190" s="141"/>
    </row>
    <row r="191" spans="1:21" ht="120">
      <c r="A191" s="139">
        <v>189</v>
      </c>
      <c r="B191" s="139" t="s">
        <v>106</v>
      </c>
      <c r="C191" s="139" t="s">
        <v>105</v>
      </c>
      <c r="D191" s="139" t="s">
        <v>105</v>
      </c>
      <c r="E191" s="139" t="s">
        <v>388</v>
      </c>
      <c r="F191" s="140">
        <v>1.21</v>
      </c>
      <c r="G191" s="139" t="s">
        <v>1452</v>
      </c>
      <c r="H191" s="139" t="s">
        <v>1457</v>
      </c>
      <c r="I191" s="139" t="s">
        <v>1458</v>
      </c>
      <c r="J191" s="139" t="s">
        <v>1459</v>
      </c>
      <c r="K191" s="139" t="s">
        <v>1460</v>
      </c>
      <c r="L191" s="139" t="s">
        <v>1461</v>
      </c>
      <c r="M191" s="139" t="s">
        <v>608</v>
      </c>
      <c r="N191" s="141"/>
      <c r="O191" s="142"/>
      <c r="P191" s="142"/>
      <c r="Q191" s="146" t="s">
        <v>56</v>
      </c>
      <c r="R191" s="141"/>
      <c r="S191" s="150" t="s">
        <v>56</v>
      </c>
      <c r="T191" s="145" t="s">
        <v>106</v>
      </c>
      <c r="U191" s="141"/>
    </row>
    <row r="192" spans="1:21" ht="409.5">
      <c r="A192" s="139">
        <v>190</v>
      </c>
      <c r="B192" s="139" t="s">
        <v>106</v>
      </c>
      <c r="C192" s="139" t="s">
        <v>105</v>
      </c>
      <c r="D192" s="139" t="s">
        <v>105</v>
      </c>
      <c r="E192" s="139" t="s">
        <v>389</v>
      </c>
      <c r="F192" s="140">
        <v>1.21</v>
      </c>
      <c r="G192" s="139" t="s">
        <v>1452</v>
      </c>
      <c r="H192" s="139" t="s">
        <v>1462</v>
      </c>
      <c r="I192" s="139" t="s">
        <v>1463</v>
      </c>
      <c r="J192" s="139" t="s">
        <v>1464</v>
      </c>
      <c r="K192" s="139" t="s">
        <v>1465</v>
      </c>
      <c r="L192" s="139" t="s">
        <v>1466</v>
      </c>
      <c r="M192" s="139" t="s">
        <v>608</v>
      </c>
      <c r="N192" s="141"/>
      <c r="O192" s="142"/>
      <c r="P192" s="142"/>
      <c r="Q192" s="146" t="s">
        <v>56</v>
      </c>
      <c r="R192" s="141"/>
      <c r="S192" s="150" t="s">
        <v>56</v>
      </c>
      <c r="T192" s="145" t="s">
        <v>106</v>
      </c>
      <c r="U192" s="141"/>
    </row>
    <row r="193" spans="1:21" ht="75">
      <c r="A193" s="139">
        <v>191</v>
      </c>
      <c r="B193" s="139" t="s">
        <v>106</v>
      </c>
      <c r="C193" s="139" t="s">
        <v>105</v>
      </c>
      <c r="D193" s="139" t="s">
        <v>105</v>
      </c>
      <c r="E193" s="139" t="s">
        <v>390</v>
      </c>
      <c r="F193" s="140">
        <v>1.21</v>
      </c>
      <c r="G193" s="139" t="s">
        <v>1452</v>
      </c>
      <c r="H193" s="139" t="s">
        <v>1467</v>
      </c>
      <c r="I193" s="139" t="s">
        <v>1468</v>
      </c>
      <c r="J193" s="139" t="s">
        <v>1469</v>
      </c>
      <c r="K193" s="139" t="s">
        <v>1470</v>
      </c>
      <c r="L193" s="139" t="s">
        <v>608</v>
      </c>
      <c r="M193" s="139" t="s">
        <v>608</v>
      </c>
      <c r="N193" s="141"/>
      <c r="O193" s="142"/>
      <c r="P193" s="142"/>
      <c r="Q193" s="146" t="s">
        <v>56</v>
      </c>
      <c r="R193" s="141"/>
      <c r="S193" s="150" t="s">
        <v>56</v>
      </c>
      <c r="T193" s="145" t="s">
        <v>106</v>
      </c>
      <c r="U193" s="141"/>
    </row>
    <row r="194" spans="1:21" ht="75">
      <c r="A194" s="139">
        <v>192</v>
      </c>
      <c r="B194" s="139" t="s">
        <v>106</v>
      </c>
      <c r="C194" s="139" t="s">
        <v>105</v>
      </c>
      <c r="D194" s="139" t="s">
        <v>105</v>
      </c>
      <c r="E194" s="139" t="s">
        <v>391</v>
      </c>
      <c r="F194" s="140">
        <v>1.21</v>
      </c>
      <c r="G194" s="139" t="s">
        <v>1452</v>
      </c>
      <c r="H194" s="139" t="s">
        <v>1471</v>
      </c>
      <c r="I194" s="139" t="s">
        <v>1472</v>
      </c>
      <c r="J194" s="139" t="s">
        <v>1473</v>
      </c>
      <c r="K194" s="139" t="s">
        <v>1474</v>
      </c>
      <c r="L194" s="139" t="s">
        <v>608</v>
      </c>
      <c r="M194" s="139" t="s">
        <v>608</v>
      </c>
      <c r="N194" s="141"/>
      <c r="O194" s="142"/>
      <c r="P194" s="142"/>
      <c r="Q194" s="146" t="s">
        <v>56</v>
      </c>
      <c r="R194" s="141"/>
      <c r="S194" s="150" t="s">
        <v>56</v>
      </c>
      <c r="T194" s="145" t="s">
        <v>106</v>
      </c>
      <c r="U194" s="141"/>
    </row>
    <row r="195" spans="1:21" ht="150">
      <c r="A195" s="139">
        <v>193</v>
      </c>
      <c r="B195" s="139" t="s">
        <v>106</v>
      </c>
      <c r="C195" s="139" t="s">
        <v>105</v>
      </c>
      <c r="D195" s="139" t="s">
        <v>105</v>
      </c>
      <c r="E195" s="139" t="s">
        <v>392</v>
      </c>
      <c r="F195" s="140">
        <v>1.21</v>
      </c>
      <c r="G195" s="139" t="s">
        <v>1452</v>
      </c>
      <c r="H195" s="139" t="s">
        <v>1475</v>
      </c>
      <c r="I195" s="139" t="s">
        <v>1476</v>
      </c>
      <c r="J195" s="139" t="s">
        <v>1477</v>
      </c>
      <c r="K195" s="139" t="s">
        <v>1478</v>
      </c>
      <c r="L195" s="151" t="s">
        <v>1479</v>
      </c>
      <c r="M195" s="139" t="s">
        <v>608</v>
      </c>
      <c r="N195" s="141"/>
      <c r="O195" s="142"/>
      <c r="P195" s="142"/>
      <c r="Q195" s="146" t="s">
        <v>56</v>
      </c>
      <c r="R195" s="141"/>
      <c r="S195" s="150" t="s">
        <v>56</v>
      </c>
      <c r="T195" s="145" t="s">
        <v>106</v>
      </c>
      <c r="U195" s="141"/>
    </row>
    <row r="196" spans="1:21" ht="90">
      <c r="A196" s="139">
        <v>194</v>
      </c>
      <c r="B196" s="139" t="s">
        <v>106</v>
      </c>
      <c r="C196" s="139" t="s">
        <v>105</v>
      </c>
      <c r="D196" s="139" t="s">
        <v>105</v>
      </c>
      <c r="E196" s="139" t="s">
        <v>393</v>
      </c>
      <c r="F196" s="140">
        <v>1.21</v>
      </c>
      <c r="G196" s="139" t="s">
        <v>1452</v>
      </c>
      <c r="H196" s="139" t="s">
        <v>1480</v>
      </c>
      <c r="I196" s="139" t="s">
        <v>1481</v>
      </c>
      <c r="J196" s="139" t="s">
        <v>1482</v>
      </c>
      <c r="K196" s="139" t="s">
        <v>1483</v>
      </c>
      <c r="L196" s="139" t="s">
        <v>608</v>
      </c>
      <c r="M196" s="139" t="s">
        <v>608</v>
      </c>
      <c r="N196" s="141"/>
      <c r="O196" s="142"/>
      <c r="P196" s="142"/>
      <c r="Q196" s="146" t="s">
        <v>56</v>
      </c>
      <c r="R196" s="141"/>
      <c r="S196" s="150" t="s">
        <v>56</v>
      </c>
      <c r="T196" s="145" t="s">
        <v>106</v>
      </c>
      <c r="U196" s="141"/>
    </row>
    <row r="197" spans="1:21" ht="105">
      <c r="A197" s="139">
        <v>195</v>
      </c>
      <c r="B197" s="139" t="s">
        <v>106</v>
      </c>
      <c r="C197" s="139" t="s">
        <v>105</v>
      </c>
      <c r="D197" s="139" t="s">
        <v>105</v>
      </c>
      <c r="E197" s="139" t="s">
        <v>394</v>
      </c>
      <c r="F197" s="140">
        <v>1.21</v>
      </c>
      <c r="G197" s="139" t="s">
        <v>1452</v>
      </c>
      <c r="H197" s="139" t="s">
        <v>1484</v>
      </c>
      <c r="I197" s="139" t="s">
        <v>1485</v>
      </c>
      <c r="J197" s="139" t="s">
        <v>1486</v>
      </c>
      <c r="K197" s="139" t="s">
        <v>1487</v>
      </c>
      <c r="L197" s="139" t="s">
        <v>1488</v>
      </c>
      <c r="M197" s="139" t="s">
        <v>608</v>
      </c>
      <c r="N197" s="141"/>
      <c r="O197" s="142"/>
      <c r="P197" s="142"/>
      <c r="Q197" s="146" t="s">
        <v>56</v>
      </c>
      <c r="R197" s="141"/>
      <c r="S197" s="150" t="s">
        <v>56</v>
      </c>
      <c r="T197" s="145" t="s">
        <v>106</v>
      </c>
      <c r="U197" s="141"/>
    </row>
    <row r="198" spans="1:21" ht="90">
      <c r="A198" s="139">
        <v>196</v>
      </c>
      <c r="B198" s="139" t="s">
        <v>106</v>
      </c>
      <c r="C198" s="139" t="s">
        <v>106</v>
      </c>
      <c r="D198" s="139" t="s">
        <v>105</v>
      </c>
      <c r="E198" s="139" t="s">
        <v>395</v>
      </c>
      <c r="F198" s="140">
        <v>0</v>
      </c>
      <c r="G198" s="139" t="s">
        <v>1452</v>
      </c>
      <c r="H198" s="139" t="s">
        <v>1489</v>
      </c>
      <c r="I198" s="139" t="s">
        <v>1490</v>
      </c>
      <c r="J198" s="139" t="s">
        <v>1491</v>
      </c>
      <c r="K198" s="139" t="s">
        <v>1492</v>
      </c>
      <c r="L198" s="139" t="s">
        <v>608</v>
      </c>
      <c r="M198" s="139" t="s">
        <v>608</v>
      </c>
      <c r="N198" s="141"/>
      <c r="O198" s="142"/>
      <c r="P198" s="142"/>
      <c r="Q198" s="146" t="s">
        <v>56</v>
      </c>
      <c r="R198" s="141"/>
      <c r="S198" s="150" t="s">
        <v>56</v>
      </c>
      <c r="T198" s="145" t="s">
        <v>106</v>
      </c>
      <c r="U198" s="141"/>
    </row>
    <row r="199" spans="1:21" ht="135">
      <c r="A199" s="139">
        <v>197</v>
      </c>
      <c r="B199" s="139" t="s">
        <v>106</v>
      </c>
      <c r="C199" s="139" t="s">
        <v>106</v>
      </c>
      <c r="D199" s="139" t="s">
        <v>105</v>
      </c>
      <c r="E199" s="139" t="s">
        <v>396</v>
      </c>
      <c r="F199" s="140">
        <v>0</v>
      </c>
      <c r="G199" s="139" t="s">
        <v>1452</v>
      </c>
      <c r="H199" s="139" t="s">
        <v>396</v>
      </c>
      <c r="I199" s="139" t="s">
        <v>1493</v>
      </c>
      <c r="J199" s="139" t="s">
        <v>1494</v>
      </c>
      <c r="K199" s="139" t="s">
        <v>1495</v>
      </c>
      <c r="L199" s="139" t="s">
        <v>1496</v>
      </c>
      <c r="M199" s="139" t="s">
        <v>608</v>
      </c>
      <c r="N199" s="141"/>
      <c r="O199" s="142"/>
      <c r="P199" s="142"/>
      <c r="Q199" s="146" t="s">
        <v>56</v>
      </c>
      <c r="R199" s="141"/>
      <c r="S199" s="150" t="s">
        <v>56</v>
      </c>
      <c r="T199" s="145" t="s">
        <v>106</v>
      </c>
      <c r="U199" s="141"/>
    </row>
    <row r="200" spans="1:21" ht="135">
      <c r="A200" s="139">
        <v>198</v>
      </c>
      <c r="B200" s="139" t="s">
        <v>106</v>
      </c>
      <c r="C200" s="139" t="s">
        <v>105</v>
      </c>
      <c r="D200" s="139" t="s">
        <v>105</v>
      </c>
      <c r="E200" s="139" t="s">
        <v>397</v>
      </c>
      <c r="F200" s="140">
        <v>0</v>
      </c>
      <c r="G200" s="139" t="s">
        <v>1452</v>
      </c>
      <c r="H200" s="139" t="s">
        <v>397</v>
      </c>
      <c r="I200" s="139" t="s">
        <v>1497</v>
      </c>
      <c r="J200" s="139" t="s">
        <v>1498</v>
      </c>
      <c r="K200" s="139" t="s">
        <v>1499</v>
      </c>
      <c r="L200" s="139" t="s">
        <v>608</v>
      </c>
      <c r="M200" s="139" t="s">
        <v>608</v>
      </c>
      <c r="N200" s="141"/>
      <c r="O200" s="142"/>
      <c r="P200" s="142"/>
      <c r="Q200" s="146" t="s">
        <v>56</v>
      </c>
      <c r="R200" s="141"/>
      <c r="S200" s="150" t="s">
        <v>56</v>
      </c>
      <c r="T200" s="145" t="s">
        <v>106</v>
      </c>
      <c r="U200" s="141"/>
    </row>
    <row r="201" spans="1:21" ht="75">
      <c r="A201" s="139">
        <v>199</v>
      </c>
      <c r="B201" s="139" t="s">
        <v>106</v>
      </c>
      <c r="C201" s="139" t="s">
        <v>106</v>
      </c>
      <c r="D201" s="139" t="s">
        <v>105</v>
      </c>
      <c r="E201" s="139" t="s">
        <v>398</v>
      </c>
      <c r="F201" s="140">
        <v>0</v>
      </c>
      <c r="G201" s="139" t="s">
        <v>1452</v>
      </c>
      <c r="H201" s="139" t="s">
        <v>398</v>
      </c>
      <c r="I201" s="139" t="s">
        <v>1500</v>
      </c>
      <c r="J201" s="139" t="s">
        <v>1501</v>
      </c>
      <c r="K201" s="139" t="s">
        <v>1502</v>
      </c>
      <c r="L201" s="139" t="s">
        <v>608</v>
      </c>
      <c r="M201" s="139" t="s">
        <v>608</v>
      </c>
      <c r="N201" s="141"/>
      <c r="O201" s="142"/>
      <c r="P201" s="142"/>
      <c r="Q201" s="146" t="s">
        <v>56</v>
      </c>
      <c r="R201" s="141"/>
      <c r="S201" s="150" t="s">
        <v>56</v>
      </c>
      <c r="T201" s="145" t="s">
        <v>106</v>
      </c>
      <c r="U201" s="141"/>
    </row>
    <row r="202" spans="1:21" ht="90">
      <c r="A202" s="139">
        <v>200</v>
      </c>
      <c r="B202" s="139" t="s">
        <v>106</v>
      </c>
      <c r="C202" s="139" t="s">
        <v>106</v>
      </c>
      <c r="D202" s="139" t="s">
        <v>105</v>
      </c>
      <c r="E202" s="139" t="s">
        <v>399</v>
      </c>
      <c r="F202" s="140">
        <v>0</v>
      </c>
      <c r="G202" s="139" t="s">
        <v>1452</v>
      </c>
      <c r="H202" s="139" t="s">
        <v>399</v>
      </c>
      <c r="I202" s="139" t="s">
        <v>1503</v>
      </c>
      <c r="J202" s="139" t="s">
        <v>1504</v>
      </c>
      <c r="K202" s="139" t="s">
        <v>1505</v>
      </c>
      <c r="L202" s="139" t="s">
        <v>608</v>
      </c>
      <c r="M202" s="139" t="s">
        <v>608</v>
      </c>
      <c r="N202" s="141"/>
      <c r="O202" s="142"/>
      <c r="P202" s="142"/>
      <c r="Q202" s="146" t="s">
        <v>56</v>
      </c>
      <c r="R202" s="141"/>
      <c r="S202" s="150" t="s">
        <v>56</v>
      </c>
      <c r="T202" s="145" t="s">
        <v>106</v>
      </c>
      <c r="U202" s="141"/>
    </row>
    <row r="203" spans="1:21" ht="75">
      <c r="A203" s="139">
        <v>201</v>
      </c>
      <c r="B203" s="139" t="s">
        <v>106</v>
      </c>
      <c r="C203" s="139" t="s">
        <v>106</v>
      </c>
      <c r="D203" s="139" t="s">
        <v>105</v>
      </c>
      <c r="E203" s="139" t="s">
        <v>400</v>
      </c>
      <c r="F203" s="140">
        <v>0</v>
      </c>
      <c r="G203" s="139" t="s">
        <v>1452</v>
      </c>
      <c r="H203" s="139" t="s">
        <v>1506</v>
      </c>
      <c r="I203" s="139" t="s">
        <v>1507</v>
      </c>
      <c r="J203" s="139" t="s">
        <v>1508</v>
      </c>
      <c r="K203" s="139" t="s">
        <v>1509</v>
      </c>
      <c r="L203" s="139" t="s">
        <v>1510</v>
      </c>
      <c r="M203" s="139" t="s">
        <v>608</v>
      </c>
      <c r="N203" s="141"/>
      <c r="O203" s="142"/>
      <c r="P203" s="142"/>
      <c r="Q203" s="146" t="s">
        <v>56</v>
      </c>
      <c r="R203" s="141"/>
      <c r="S203" s="150" t="s">
        <v>56</v>
      </c>
      <c r="T203" s="145" t="s">
        <v>106</v>
      </c>
      <c r="U203" s="141"/>
    </row>
    <row r="204" spans="1:21" ht="90">
      <c r="A204" s="139">
        <v>202</v>
      </c>
      <c r="B204" s="139" t="s">
        <v>106</v>
      </c>
      <c r="C204" s="139" t="s">
        <v>106</v>
      </c>
      <c r="D204" s="139" t="s">
        <v>105</v>
      </c>
      <c r="E204" s="139" t="s">
        <v>401</v>
      </c>
      <c r="F204" s="140">
        <v>0</v>
      </c>
      <c r="G204" s="139" t="s">
        <v>1452</v>
      </c>
      <c r="H204" s="139" t="s">
        <v>1511</v>
      </c>
      <c r="I204" s="139" t="s">
        <v>1512</v>
      </c>
      <c r="J204" s="139" t="s">
        <v>1513</v>
      </c>
      <c r="K204" s="139" t="s">
        <v>1514</v>
      </c>
      <c r="L204" s="139" t="s">
        <v>608</v>
      </c>
      <c r="M204" s="139" t="s">
        <v>56</v>
      </c>
      <c r="N204" s="141"/>
      <c r="O204" s="142"/>
      <c r="P204" s="142"/>
      <c r="Q204" s="146" t="s">
        <v>56</v>
      </c>
      <c r="R204" s="141"/>
      <c r="S204" s="150" t="s">
        <v>56</v>
      </c>
      <c r="T204" s="145" t="s">
        <v>106</v>
      </c>
      <c r="U204" s="141"/>
    </row>
    <row r="205" spans="1:21" ht="105">
      <c r="A205" s="139">
        <v>203</v>
      </c>
      <c r="B205" s="139" t="s">
        <v>106</v>
      </c>
      <c r="C205" s="139" t="s">
        <v>106</v>
      </c>
      <c r="D205" s="139" t="s">
        <v>105</v>
      </c>
      <c r="E205" s="139" t="s">
        <v>402</v>
      </c>
      <c r="F205" s="140">
        <v>0</v>
      </c>
      <c r="G205" s="139" t="s">
        <v>1452</v>
      </c>
      <c r="H205" s="139" t="s">
        <v>402</v>
      </c>
      <c r="I205" s="139" t="s">
        <v>1515</v>
      </c>
      <c r="J205" s="139" t="s">
        <v>1516</v>
      </c>
      <c r="K205" s="139" t="s">
        <v>1517</v>
      </c>
      <c r="L205" s="139" t="s">
        <v>1518</v>
      </c>
      <c r="M205" s="139" t="s">
        <v>1519</v>
      </c>
      <c r="N205" s="141"/>
      <c r="O205" s="142"/>
      <c r="P205" s="142"/>
      <c r="Q205" s="146" t="s">
        <v>56</v>
      </c>
      <c r="R205" s="141"/>
      <c r="S205" s="150" t="s">
        <v>56</v>
      </c>
      <c r="T205" s="145" t="s">
        <v>106</v>
      </c>
      <c r="U205" s="141"/>
    </row>
    <row r="206" spans="1:21" ht="60">
      <c r="A206" s="139">
        <v>204</v>
      </c>
      <c r="B206" s="139" t="s">
        <v>106</v>
      </c>
      <c r="C206" s="139" t="s">
        <v>106</v>
      </c>
      <c r="D206" s="139" t="s">
        <v>105</v>
      </c>
      <c r="E206" s="139" t="s">
        <v>403</v>
      </c>
      <c r="F206" s="140">
        <v>0</v>
      </c>
      <c r="G206" s="139" t="s">
        <v>1452</v>
      </c>
      <c r="H206" s="139" t="s">
        <v>403</v>
      </c>
      <c r="I206" s="139" t="s">
        <v>1520</v>
      </c>
      <c r="J206" s="139" t="s">
        <v>1521</v>
      </c>
      <c r="K206" s="139" t="s">
        <v>1522</v>
      </c>
      <c r="L206" s="139" t="s">
        <v>608</v>
      </c>
      <c r="M206" s="139" t="s">
        <v>608</v>
      </c>
      <c r="N206" s="141"/>
      <c r="O206" s="142"/>
      <c r="P206" s="142"/>
      <c r="Q206" s="146" t="s">
        <v>56</v>
      </c>
      <c r="R206" s="141"/>
      <c r="S206" s="150" t="s">
        <v>56</v>
      </c>
      <c r="T206" s="145" t="s">
        <v>106</v>
      </c>
      <c r="U206" s="141"/>
    </row>
    <row r="207" spans="1:21" ht="60">
      <c r="A207" s="139">
        <v>205</v>
      </c>
      <c r="B207" s="139" t="s">
        <v>106</v>
      </c>
      <c r="C207" s="139" t="s">
        <v>106</v>
      </c>
      <c r="D207" s="139" t="s">
        <v>105</v>
      </c>
      <c r="E207" s="139" t="s">
        <v>404</v>
      </c>
      <c r="F207" s="140">
        <v>1.21</v>
      </c>
      <c r="G207" s="139" t="s">
        <v>1452</v>
      </c>
      <c r="H207" s="139" t="s">
        <v>404</v>
      </c>
      <c r="I207" s="139" t="s">
        <v>1523</v>
      </c>
      <c r="J207" s="139" t="s">
        <v>1524</v>
      </c>
      <c r="K207" s="139" t="s">
        <v>1525</v>
      </c>
      <c r="L207" s="139" t="s">
        <v>1526</v>
      </c>
      <c r="M207" s="139" t="s">
        <v>608</v>
      </c>
      <c r="N207" s="141"/>
      <c r="O207" s="142"/>
      <c r="P207" s="142"/>
      <c r="Q207" s="146" t="s">
        <v>56</v>
      </c>
      <c r="R207" s="141"/>
      <c r="S207" s="150" t="s">
        <v>56</v>
      </c>
      <c r="T207" s="145" t="s">
        <v>106</v>
      </c>
      <c r="U207" s="141"/>
    </row>
    <row r="208" spans="1:21" ht="150">
      <c r="A208" s="139">
        <v>206</v>
      </c>
      <c r="B208" s="139" t="s">
        <v>106</v>
      </c>
      <c r="C208" s="139" t="s">
        <v>106</v>
      </c>
      <c r="D208" s="139" t="s">
        <v>105</v>
      </c>
      <c r="E208" s="139" t="s">
        <v>405</v>
      </c>
      <c r="F208" s="140">
        <v>0</v>
      </c>
      <c r="G208" s="139" t="s">
        <v>1452</v>
      </c>
      <c r="H208" s="139" t="s">
        <v>405</v>
      </c>
      <c r="I208" s="139" t="s">
        <v>1527</v>
      </c>
      <c r="J208" s="139" t="s">
        <v>1528</v>
      </c>
      <c r="K208" s="139" t="s">
        <v>1529</v>
      </c>
      <c r="L208" s="139" t="s">
        <v>608</v>
      </c>
      <c r="M208" s="139" t="s">
        <v>608</v>
      </c>
      <c r="N208" s="141"/>
      <c r="O208" s="142"/>
      <c r="P208" s="142"/>
      <c r="Q208" s="146" t="s">
        <v>56</v>
      </c>
      <c r="R208" s="141"/>
      <c r="S208" s="150" t="s">
        <v>56</v>
      </c>
      <c r="T208" s="145" t="s">
        <v>106</v>
      </c>
      <c r="U208" s="141"/>
    </row>
    <row r="209" spans="1:21" ht="345">
      <c r="A209" s="139">
        <v>207</v>
      </c>
      <c r="B209" s="139" t="s">
        <v>106</v>
      </c>
      <c r="C209" s="139" t="s">
        <v>106</v>
      </c>
      <c r="D209" s="139" t="s">
        <v>105</v>
      </c>
      <c r="E209" s="139" t="s">
        <v>406</v>
      </c>
      <c r="F209" s="140">
        <v>26.28</v>
      </c>
      <c r="G209" s="139" t="s">
        <v>1530</v>
      </c>
      <c r="H209" s="139" t="s">
        <v>1531</v>
      </c>
      <c r="I209" s="139" t="s">
        <v>595</v>
      </c>
      <c r="J209" s="139" t="s">
        <v>1532</v>
      </c>
      <c r="K209" s="139" t="s">
        <v>1533</v>
      </c>
      <c r="L209" s="139" t="s">
        <v>1534</v>
      </c>
      <c r="M209" s="139" t="s">
        <v>608</v>
      </c>
      <c r="N209" s="141"/>
      <c r="O209" s="142"/>
      <c r="P209" s="142"/>
      <c r="Q209" s="146" t="s">
        <v>56</v>
      </c>
      <c r="R209" s="141"/>
      <c r="S209" s="150" t="s">
        <v>56</v>
      </c>
      <c r="T209" s="145" t="s">
        <v>106</v>
      </c>
      <c r="U209" s="141"/>
    </row>
    <row r="210" spans="1:21" ht="409.5">
      <c r="A210" s="139">
        <v>208</v>
      </c>
      <c r="B210" s="139" t="s">
        <v>106</v>
      </c>
      <c r="C210" s="139" t="s">
        <v>106</v>
      </c>
      <c r="D210" s="139" t="s">
        <v>105</v>
      </c>
      <c r="E210" s="139" t="s">
        <v>407</v>
      </c>
      <c r="F210" s="140">
        <v>34.299999999999997</v>
      </c>
      <c r="G210" s="139" t="s">
        <v>1530</v>
      </c>
      <c r="H210" s="139" t="s">
        <v>1535</v>
      </c>
      <c r="I210" s="139" t="s">
        <v>1536</v>
      </c>
      <c r="J210" s="139" t="s">
        <v>1537</v>
      </c>
      <c r="K210" s="139" t="s">
        <v>1538</v>
      </c>
      <c r="L210" s="139" t="s">
        <v>1539</v>
      </c>
      <c r="M210" s="139" t="s">
        <v>608</v>
      </c>
      <c r="N210" s="141"/>
      <c r="O210" s="142"/>
      <c r="P210" s="142"/>
      <c r="Q210" s="146" t="s">
        <v>56</v>
      </c>
      <c r="R210" s="141"/>
      <c r="S210" s="150" t="s">
        <v>56</v>
      </c>
      <c r="T210" s="145" t="s">
        <v>106</v>
      </c>
      <c r="U210" s="141"/>
    </row>
    <row r="211" spans="1:21" ht="225">
      <c r="A211" s="139">
        <v>209</v>
      </c>
      <c r="B211" s="139" t="s">
        <v>106</v>
      </c>
      <c r="C211" s="139" t="s">
        <v>106</v>
      </c>
      <c r="D211" s="139" t="s">
        <v>105</v>
      </c>
      <c r="E211" s="139" t="s">
        <v>408</v>
      </c>
      <c r="F211" s="140">
        <v>21.82</v>
      </c>
      <c r="G211" s="139" t="s">
        <v>1530</v>
      </c>
      <c r="H211" s="139" t="s">
        <v>1540</v>
      </c>
      <c r="I211" s="139" t="s">
        <v>1541</v>
      </c>
      <c r="J211" s="139" t="s">
        <v>1542</v>
      </c>
      <c r="K211" s="139" t="s">
        <v>1543</v>
      </c>
      <c r="L211" s="139" t="s">
        <v>1544</v>
      </c>
      <c r="M211" s="139" t="s">
        <v>608</v>
      </c>
      <c r="N211" s="141"/>
      <c r="O211" s="142"/>
      <c r="P211" s="142"/>
      <c r="Q211" s="146" t="s">
        <v>56</v>
      </c>
      <c r="R211" s="141"/>
      <c r="S211" s="150" t="s">
        <v>56</v>
      </c>
      <c r="T211" s="145" t="s">
        <v>106</v>
      </c>
      <c r="U211" s="141"/>
    </row>
    <row r="212" spans="1:21" ht="135">
      <c r="A212" s="139">
        <v>210</v>
      </c>
      <c r="B212" s="139" t="s">
        <v>106</v>
      </c>
      <c r="C212" s="139" t="s">
        <v>106</v>
      </c>
      <c r="D212" s="139" t="s">
        <v>105</v>
      </c>
      <c r="E212" s="139" t="s">
        <v>409</v>
      </c>
      <c r="F212" s="140">
        <v>21.82</v>
      </c>
      <c r="G212" s="139" t="s">
        <v>1530</v>
      </c>
      <c r="H212" s="139" t="s">
        <v>1545</v>
      </c>
      <c r="I212" s="139" t="s">
        <v>1546</v>
      </c>
      <c r="J212" s="139" t="s">
        <v>1547</v>
      </c>
      <c r="K212" s="139" t="s">
        <v>1548</v>
      </c>
      <c r="L212" s="139" t="s">
        <v>608</v>
      </c>
      <c r="M212" s="139" t="s">
        <v>608</v>
      </c>
      <c r="N212" s="141"/>
      <c r="O212" s="142"/>
      <c r="P212" s="142"/>
      <c r="Q212" s="146" t="s">
        <v>56</v>
      </c>
      <c r="R212" s="141"/>
      <c r="S212" s="150" t="s">
        <v>56</v>
      </c>
      <c r="T212" s="145" t="s">
        <v>106</v>
      </c>
      <c r="U212" s="141"/>
    </row>
    <row r="213" spans="1:21" ht="409.5">
      <c r="A213" s="139">
        <v>211</v>
      </c>
      <c r="B213" s="139" t="s">
        <v>106</v>
      </c>
      <c r="C213" s="139" t="s">
        <v>106</v>
      </c>
      <c r="D213" s="139" t="s">
        <v>105</v>
      </c>
      <c r="E213" s="139" t="s">
        <v>410</v>
      </c>
      <c r="F213" s="140">
        <v>4.53</v>
      </c>
      <c r="G213" s="139" t="s">
        <v>1530</v>
      </c>
      <c r="H213" s="139" t="s">
        <v>1549</v>
      </c>
      <c r="I213" s="139" t="s">
        <v>1550</v>
      </c>
      <c r="J213" s="139" t="s">
        <v>1551</v>
      </c>
      <c r="K213" s="139" t="s">
        <v>1552</v>
      </c>
      <c r="L213" s="151" t="s">
        <v>1553</v>
      </c>
      <c r="M213" s="139" t="s">
        <v>1554</v>
      </c>
      <c r="N213" s="141"/>
      <c r="O213" s="142"/>
      <c r="P213" s="142"/>
      <c r="Q213" s="146" t="s">
        <v>56</v>
      </c>
      <c r="R213" s="141"/>
      <c r="S213" s="150" t="s">
        <v>56</v>
      </c>
      <c r="T213" s="145" t="s">
        <v>106</v>
      </c>
      <c r="U213" s="141"/>
    </row>
    <row r="214" spans="1:21" ht="270">
      <c r="A214" s="139">
        <v>212</v>
      </c>
      <c r="B214" s="139" t="s">
        <v>106</v>
      </c>
      <c r="C214" s="139" t="s">
        <v>106</v>
      </c>
      <c r="D214" s="139" t="s">
        <v>105</v>
      </c>
      <c r="E214" s="139" t="s">
        <v>411</v>
      </c>
      <c r="F214" s="140">
        <v>8.98</v>
      </c>
      <c r="G214" s="139" t="s">
        <v>1530</v>
      </c>
      <c r="H214" s="139" t="s">
        <v>411</v>
      </c>
      <c r="I214" s="139" t="s">
        <v>1555</v>
      </c>
      <c r="J214" s="139" t="s">
        <v>1556</v>
      </c>
      <c r="K214" s="139" t="s">
        <v>1557</v>
      </c>
      <c r="L214" s="139" t="s">
        <v>608</v>
      </c>
      <c r="M214" s="154" t="s">
        <v>1558</v>
      </c>
      <c r="N214" s="141"/>
      <c r="O214" s="142"/>
      <c r="P214" s="142"/>
      <c r="Q214" s="146" t="s">
        <v>56</v>
      </c>
      <c r="R214" s="141"/>
      <c r="S214" s="150" t="s">
        <v>56</v>
      </c>
      <c r="T214" s="145" t="s">
        <v>106</v>
      </c>
      <c r="U214" s="141"/>
    </row>
    <row r="215" spans="1:21" ht="225">
      <c r="A215" s="139">
        <v>213</v>
      </c>
      <c r="B215" s="139" t="s">
        <v>106</v>
      </c>
      <c r="C215" s="139" t="s">
        <v>106</v>
      </c>
      <c r="D215" s="139" t="s">
        <v>105</v>
      </c>
      <c r="E215" s="139" t="s">
        <v>412</v>
      </c>
      <c r="F215" s="140">
        <v>8.98</v>
      </c>
      <c r="G215" s="139" t="s">
        <v>1530</v>
      </c>
      <c r="H215" s="139" t="s">
        <v>412</v>
      </c>
      <c r="I215" s="139" t="s">
        <v>1559</v>
      </c>
      <c r="J215" s="139" t="s">
        <v>1560</v>
      </c>
      <c r="K215" s="139" t="s">
        <v>1561</v>
      </c>
      <c r="L215" s="139" t="s">
        <v>608</v>
      </c>
      <c r="M215" s="139" t="s">
        <v>608</v>
      </c>
      <c r="N215" s="141"/>
      <c r="O215" s="142"/>
      <c r="P215" s="142"/>
      <c r="Q215" s="146" t="s">
        <v>56</v>
      </c>
      <c r="R215" s="141"/>
      <c r="S215" s="150" t="s">
        <v>56</v>
      </c>
      <c r="T215" s="145" t="s">
        <v>106</v>
      </c>
      <c r="U215" s="141"/>
    </row>
    <row r="216" spans="1:21" ht="375">
      <c r="A216" s="139">
        <v>214</v>
      </c>
      <c r="B216" s="139" t="s">
        <v>106</v>
      </c>
      <c r="C216" s="139" t="s">
        <v>106</v>
      </c>
      <c r="D216" s="139" t="s">
        <v>105</v>
      </c>
      <c r="E216" s="139" t="s">
        <v>413</v>
      </c>
      <c r="F216" s="140">
        <v>31.24</v>
      </c>
      <c r="G216" s="139" t="s">
        <v>1562</v>
      </c>
      <c r="H216" s="139" t="s">
        <v>1563</v>
      </c>
      <c r="I216" s="139" t="s">
        <v>595</v>
      </c>
      <c r="J216" s="139" t="s">
        <v>1564</v>
      </c>
      <c r="K216" s="139" t="s">
        <v>1565</v>
      </c>
      <c r="L216" s="139" t="s">
        <v>1566</v>
      </c>
      <c r="M216" s="139" t="s">
        <v>56</v>
      </c>
      <c r="N216" s="141"/>
      <c r="O216" s="142"/>
      <c r="P216" s="142"/>
      <c r="Q216" s="146" t="s">
        <v>56</v>
      </c>
      <c r="R216" s="141"/>
      <c r="S216" s="150" t="s">
        <v>56</v>
      </c>
      <c r="T216" s="145" t="s">
        <v>106</v>
      </c>
      <c r="U216" s="141"/>
    </row>
    <row r="217" spans="1:21" ht="225">
      <c r="A217" s="139">
        <v>215</v>
      </c>
      <c r="B217" s="139" t="s">
        <v>106</v>
      </c>
      <c r="C217" s="139" t="s">
        <v>106</v>
      </c>
      <c r="D217" s="139" t="s">
        <v>105</v>
      </c>
      <c r="E217" s="139" t="s">
        <v>414</v>
      </c>
      <c r="F217" s="140">
        <v>21.82</v>
      </c>
      <c r="G217" s="139" t="s">
        <v>1562</v>
      </c>
      <c r="H217" s="139" t="s">
        <v>1567</v>
      </c>
      <c r="I217" s="139" t="s">
        <v>1568</v>
      </c>
      <c r="J217" s="139" t="s">
        <v>1569</v>
      </c>
      <c r="K217" s="139" t="s">
        <v>1570</v>
      </c>
      <c r="L217" s="139" t="s">
        <v>1571</v>
      </c>
      <c r="M217" s="139" t="s">
        <v>608</v>
      </c>
      <c r="N217" s="141"/>
      <c r="O217" s="142"/>
      <c r="P217" s="142"/>
      <c r="Q217" s="146" t="s">
        <v>56</v>
      </c>
      <c r="R217" s="141"/>
      <c r="S217" s="150" t="s">
        <v>56</v>
      </c>
      <c r="T217" s="145" t="s">
        <v>106</v>
      </c>
      <c r="U217" s="141"/>
    </row>
    <row r="218" spans="1:21" ht="165">
      <c r="A218" s="139">
        <v>216</v>
      </c>
      <c r="B218" s="139" t="s">
        <v>106</v>
      </c>
      <c r="C218" s="139" t="s">
        <v>106</v>
      </c>
      <c r="D218" s="139" t="s">
        <v>105</v>
      </c>
      <c r="E218" s="139" t="s">
        <v>415</v>
      </c>
      <c r="F218" s="140">
        <v>21.82</v>
      </c>
      <c r="G218" s="139" t="s">
        <v>1562</v>
      </c>
      <c r="H218" s="139" t="s">
        <v>1572</v>
      </c>
      <c r="I218" s="139" t="s">
        <v>1573</v>
      </c>
      <c r="J218" s="139" t="s">
        <v>1574</v>
      </c>
      <c r="K218" s="139" t="s">
        <v>1575</v>
      </c>
      <c r="L218" s="139" t="s">
        <v>1576</v>
      </c>
      <c r="M218" s="139" t="s">
        <v>608</v>
      </c>
      <c r="N218" s="141"/>
      <c r="O218" s="142"/>
      <c r="P218" s="142"/>
      <c r="Q218" s="146" t="s">
        <v>56</v>
      </c>
      <c r="R218" s="141"/>
      <c r="S218" s="150" t="s">
        <v>56</v>
      </c>
      <c r="T218" s="145" t="s">
        <v>106</v>
      </c>
      <c r="U218" s="141"/>
    </row>
    <row r="219" spans="1:21" ht="105">
      <c r="A219" s="139">
        <v>217</v>
      </c>
      <c r="B219" s="139" t="s">
        <v>106</v>
      </c>
      <c r="C219" s="139" t="s">
        <v>106</v>
      </c>
      <c r="D219" s="139" t="s">
        <v>105</v>
      </c>
      <c r="E219" s="139" t="s">
        <v>416</v>
      </c>
      <c r="F219" s="140">
        <v>21.82</v>
      </c>
      <c r="G219" s="139" t="s">
        <v>1562</v>
      </c>
      <c r="H219" s="139" t="s">
        <v>1577</v>
      </c>
      <c r="I219" s="139" t="s">
        <v>1578</v>
      </c>
      <c r="J219" s="139" t="s">
        <v>1579</v>
      </c>
      <c r="K219" s="139" t="s">
        <v>1580</v>
      </c>
      <c r="L219" s="139" t="s">
        <v>1581</v>
      </c>
      <c r="M219" s="139" t="s">
        <v>56</v>
      </c>
      <c r="N219" s="141"/>
      <c r="O219" s="142"/>
      <c r="P219" s="142"/>
      <c r="Q219" s="146" t="s">
        <v>56</v>
      </c>
      <c r="R219" s="141"/>
      <c r="S219" s="150" t="s">
        <v>56</v>
      </c>
      <c r="T219" s="145" t="s">
        <v>106</v>
      </c>
      <c r="U219" s="141"/>
    </row>
    <row r="220" spans="1:21" ht="180">
      <c r="A220" s="139">
        <v>218</v>
      </c>
      <c r="B220" s="139" t="s">
        <v>106</v>
      </c>
      <c r="C220" s="139" t="s">
        <v>106</v>
      </c>
      <c r="D220" s="139" t="s">
        <v>105</v>
      </c>
      <c r="E220" s="139" t="s">
        <v>417</v>
      </c>
      <c r="F220" s="140">
        <v>21.82</v>
      </c>
      <c r="G220" s="139" t="s">
        <v>1562</v>
      </c>
      <c r="H220" s="139" t="s">
        <v>1582</v>
      </c>
      <c r="I220" s="139" t="s">
        <v>1583</v>
      </c>
      <c r="J220" s="139" t="s">
        <v>1584</v>
      </c>
      <c r="K220" s="139" t="s">
        <v>1585</v>
      </c>
      <c r="L220" s="139" t="s">
        <v>1586</v>
      </c>
      <c r="M220" s="139" t="s">
        <v>608</v>
      </c>
      <c r="N220" s="141"/>
      <c r="O220" s="142"/>
      <c r="P220" s="142"/>
      <c r="Q220" s="146" t="s">
        <v>56</v>
      </c>
      <c r="R220" s="141"/>
      <c r="S220" s="150" t="s">
        <v>56</v>
      </c>
      <c r="T220" s="145" t="s">
        <v>106</v>
      </c>
      <c r="U220" s="141"/>
    </row>
    <row r="221" spans="1:21" ht="195">
      <c r="A221" s="139">
        <v>219</v>
      </c>
      <c r="B221" s="139" t="s">
        <v>106</v>
      </c>
      <c r="C221" s="139" t="s">
        <v>106</v>
      </c>
      <c r="D221" s="139" t="s">
        <v>105</v>
      </c>
      <c r="E221" s="139" t="s">
        <v>418</v>
      </c>
      <c r="F221" s="140">
        <v>21.82</v>
      </c>
      <c r="G221" s="139" t="s">
        <v>1562</v>
      </c>
      <c r="H221" s="139" t="s">
        <v>1587</v>
      </c>
      <c r="I221" s="139" t="s">
        <v>1588</v>
      </c>
      <c r="J221" s="139" t="s">
        <v>1589</v>
      </c>
      <c r="K221" s="139" t="s">
        <v>1590</v>
      </c>
      <c r="L221" s="139" t="s">
        <v>1591</v>
      </c>
      <c r="M221" s="139" t="s">
        <v>56</v>
      </c>
      <c r="N221" s="141"/>
      <c r="O221" s="142"/>
      <c r="P221" s="142"/>
      <c r="Q221" s="146" t="s">
        <v>56</v>
      </c>
      <c r="R221" s="141"/>
      <c r="S221" s="150" t="s">
        <v>56</v>
      </c>
      <c r="T221" s="145" t="s">
        <v>106</v>
      </c>
      <c r="U221" s="141"/>
    </row>
    <row r="222" spans="1:21" ht="180">
      <c r="A222" s="139">
        <v>220</v>
      </c>
      <c r="B222" s="139" t="s">
        <v>106</v>
      </c>
      <c r="C222" s="139" t="s">
        <v>106</v>
      </c>
      <c r="D222" s="139" t="s">
        <v>105</v>
      </c>
      <c r="E222" s="139" t="s">
        <v>419</v>
      </c>
      <c r="F222" s="140">
        <v>21.82</v>
      </c>
      <c r="G222" s="139" t="s">
        <v>1562</v>
      </c>
      <c r="H222" s="139" t="s">
        <v>1592</v>
      </c>
      <c r="I222" s="139" t="s">
        <v>1593</v>
      </c>
      <c r="J222" s="139" t="s">
        <v>1594</v>
      </c>
      <c r="K222" s="139" t="s">
        <v>1595</v>
      </c>
      <c r="L222" s="139" t="s">
        <v>1596</v>
      </c>
      <c r="M222" s="139" t="s">
        <v>608</v>
      </c>
      <c r="N222" s="141"/>
      <c r="O222" s="142"/>
      <c r="P222" s="142"/>
      <c r="Q222" s="146" t="s">
        <v>56</v>
      </c>
      <c r="R222" s="141"/>
      <c r="S222" s="150" t="s">
        <v>56</v>
      </c>
      <c r="T222" s="145" t="s">
        <v>106</v>
      </c>
      <c r="U222" s="141"/>
    </row>
    <row r="223" spans="1:21" ht="210">
      <c r="A223" s="139">
        <v>221</v>
      </c>
      <c r="B223" s="139" t="s">
        <v>106</v>
      </c>
      <c r="C223" s="139" t="s">
        <v>106</v>
      </c>
      <c r="D223" s="139" t="s">
        <v>105</v>
      </c>
      <c r="E223" s="139" t="s">
        <v>420</v>
      </c>
      <c r="F223" s="140">
        <v>21.82</v>
      </c>
      <c r="G223" s="139" t="s">
        <v>1562</v>
      </c>
      <c r="H223" s="139" t="s">
        <v>1597</v>
      </c>
      <c r="I223" s="139" t="s">
        <v>1598</v>
      </c>
      <c r="J223" s="139" t="s">
        <v>1599</v>
      </c>
      <c r="K223" s="139" t="s">
        <v>1600</v>
      </c>
      <c r="L223" s="139" t="s">
        <v>1601</v>
      </c>
      <c r="M223" s="139" t="s">
        <v>608</v>
      </c>
      <c r="N223" s="141"/>
      <c r="O223" s="142"/>
      <c r="P223" s="142"/>
      <c r="Q223" s="146" t="s">
        <v>56</v>
      </c>
      <c r="R223" s="141"/>
      <c r="S223" s="150" t="s">
        <v>56</v>
      </c>
      <c r="T223" s="145" t="s">
        <v>106</v>
      </c>
      <c r="U223" s="141"/>
    </row>
    <row r="224" spans="1:21" ht="120">
      <c r="A224" s="139">
        <v>222</v>
      </c>
      <c r="B224" s="139" t="s">
        <v>106</v>
      </c>
      <c r="C224" s="139" t="s">
        <v>106</v>
      </c>
      <c r="D224" s="139" t="s">
        <v>105</v>
      </c>
      <c r="E224" s="139" t="s">
        <v>421</v>
      </c>
      <c r="F224" s="140">
        <v>21.82</v>
      </c>
      <c r="G224" s="139" t="s">
        <v>1562</v>
      </c>
      <c r="H224" s="139" t="s">
        <v>1602</v>
      </c>
      <c r="I224" s="139" t="s">
        <v>1603</v>
      </c>
      <c r="J224" s="139" t="s">
        <v>1604</v>
      </c>
      <c r="K224" s="139" t="s">
        <v>1605</v>
      </c>
      <c r="L224" s="139" t="s">
        <v>1606</v>
      </c>
      <c r="M224" s="139" t="s">
        <v>608</v>
      </c>
      <c r="N224" s="141"/>
      <c r="O224" s="142"/>
      <c r="P224" s="142"/>
      <c r="Q224" s="146" t="s">
        <v>56</v>
      </c>
      <c r="R224" s="141"/>
      <c r="S224" s="150" t="s">
        <v>56</v>
      </c>
      <c r="T224" s="145" t="s">
        <v>106</v>
      </c>
      <c r="U224" s="141"/>
    </row>
    <row r="225" spans="1:21" ht="45">
      <c r="A225" s="139">
        <v>223</v>
      </c>
      <c r="B225" s="139" t="s">
        <v>106</v>
      </c>
      <c r="C225" s="139" t="s">
        <v>106</v>
      </c>
      <c r="D225" s="139" t="s">
        <v>105</v>
      </c>
      <c r="E225" s="139" t="s">
        <v>422</v>
      </c>
      <c r="F225" s="140">
        <v>27.64</v>
      </c>
      <c r="G225" s="139" t="s">
        <v>1562</v>
      </c>
      <c r="H225" s="139" t="s">
        <v>1607</v>
      </c>
      <c r="I225" s="139" t="s">
        <v>1608</v>
      </c>
      <c r="J225" s="139" t="s">
        <v>1609</v>
      </c>
      <c r="K225" s="139" t="s">
        <v>1610</v>
      </c>
      <c r="L225" s="139" t="s">
        <v>608</v>
      </c>
      <c r="M225" s="139" t="s">
        <v>608</v>
      </c>
      <c r="N225" s="141"/>
      <c r="O225" s="142"/>
      <c r="P225" s="142"/>
      <c r="Q225" s="146" t="s">
        <v>56</v>
      </c>
      <c r="R225" s="141"/>
      <c r="S225" s="150" t="s">
        <v>56</v>
      </c>
      <c r="T225" s="145" t="s">
        <v>106</v>
      </c>
      <c r="U225" s="141"/>
    </row>
    <row r="226" spans="1:21" ht="375">
      <c r="A226" s="139">
        <v>224</v>
      </c>
      <c r="B226" s="139" t="s">
        <v>106</v>
      </c>
      <c r="C226" s="139" t="s">
        <v>106</v>
      </c>
      <c r="D226" s="139" t="s">
        <v>105</v>
      </c>
      <c r="E226" s="139" t="s">
        <v>423</v>
      </c>
      <c r="F226" s="140">
        <v>20.84</v>
      </c>
      <c r="G226" s="139" t="s">
        <v>1611</v>
      </c>
      <c r="H226" s="139" t="s">
        <v>1612</v>
      </c>
      <c r="I226" s="139" t="s">
        <v>595</v>
      </c>
      <c r="J226" s="139" t="s">
        <v>1613</v>
      </c>
      <c r="K226" s="139" t="s">
        <v>1614</v>
      </c>
      <c r="L226" s="139" t="s">
        <v>1615</v>
      </c>
      <c r="M226" s="139" t="s">
        <v>608</v>
      </c>
      <c r="N226" s="141"/>
      <c r="O226" s="142"/>
      <c r="P226" s="142"/>
      <c r="Q226" s="146" t="s">
        <v>56</v>
      </c>
      <c r="R226" s="141"/>
      <c r="S226" s="150" t="s">
        <v>56</v>
      </c>
      <c r="T226" s="145" t="s">
        <v>106</v>
      </c>
      <c r="U226" s="141"/>
    </row>
    <row r="227" spans="1:21" ht="270">
      <c r="A227" s="139">
        <v>225</v>
      </c>
      <c r="B227" s="139" t="s">
        <v>106</v>
      </c>
      <c r="C227" s="139" t="s">
        <v>106</v>
      </c>
      <c r="D227" s="139" t="s">
        <v>105</v>
      </c>
      <c r="E227" s="139" t="s">
        <v>424</v>
      </c>
      <c r="F227" s="140">
        <v>8.98</v>
      </c>
      <c r="G227" s="139" t="s">
        <v>1611</v>
      </c>
      <c r="H227" s="139" t="s">
        <v>1616</v>
      </c>
      <c r="I227" s="139" t="s">
        <v>1617</v>
      </c>
      <c r="J227" s="139" t="s">
        <v>1618</v>
      </c>
      <c r="K227" s="139" t="s">
        <v>1619</v>
      </c>
      <c r="L227" s="139" t="s">
        <v>608</v>
      </c>
      <c r="M227" s="139" t="s">
        <v>608</v>
      </c>
      <c r="N227" s="141"/>
      <c r="O227" s="142"/>
      <c r="P227" s="142"/>
      <c r="Q227" s="146" t="s">
        <v>56</v>
      </c>
      <c r="R227" s="141"/>
      <c r="S227" s="150" t="s">
        <v>56</v>
      </c>
      <c r="T227" s="145" t="s">
        <v>106</v>
      </c>
      <c r="U227" s="141"/>
    </row>
    <row r="228" spans="1:21" ht="375">
      <c r="A228" s="139">
        <v>226</v>
      </c>
      <c r="B228" s="139" t="s">
        <v>106</v>
      </c>
      <c r="C228" s="139" t="s">
        <v>106</v>
      </c>
      <c r="D228" s="139" t="s">
        <v>105</v>
      </c>
      <c r="E228" s="139" t="s">
        <v>425</v>
      </c>
      <c r="F228" s="140">
        <v>8.98</v>
      </c>
      <c r="G228" s="139" t="s">
        <v>1611</v>
      </c>
      <c r="H228" s="139" t="s">
        <v>1620</v>
      </c>
      <c r="I228" s="139" t="s">
        <v>51</v>
      </c>
      <c r="J228" s="139" t="s">
        <v>1621</v>
      </c>
      <c r="K228" s="139" t="s">
        <v>1622</v>
      </c>
      <c r="L228" s="151" t="s">
        <v>1623</v>
      </c>
      <c r="M228" s="139" t="s">
        <v>1624</v>
      </c>
      <c r="N228" s="141"/>
      <c r="O228" s="142"/>
      <c r="P228" s="142"/>
      <c r="Q228" s="146" t="s">
        <v>56</v>
      </c>
      <c r="R228" s="141"/>
      <c r="S228" s="150" t="s">
        <v>56</v>
      </c>
      <c r="T228" s="145" t="s">
        <v>106</v>
      </c>
      <c r="U228" s="141"/>
    </row>
    <row r="229" spans="1:21" ht="135">
      <c r="A229" s="139">
        <v>227</v>
      </c>
      <c r="B229" s="139" t="s">
        <v>106</v>
      </c>
      <c r="C229" s="139" t="s">
        <v>106</v>
      </c>
      <c r="D229" s="139" t="s">
        <v>105</v>
      </c>
      <c r="E229" s="139" t="s">
        <v>426</v>
      </c>
      <c r="F229" s="140">
        <v>1.35</v>
      </c>
      <c r="G229" s="139" t="s">
        <v>1611</v>
      </c>
      <c r="H229" s="139" t="s">
        <v>1625</v>
      </c>
      <c r="I229" s="139" t="s">
        <v>1626</v>
      </c>
      <c r="J229" s="139" t="s">
        <v>1627</v>
      </c>
      <c r="K229" s="139" t="s">
        <v>1628</v>
      </c>
      <c r="L229" s="139" t="s">
        <v>608</v>
      </c>
      <c r="M229" s="139" t="s">
        <v>608</v>
      </c>
      <c r="N229" s="141"/>
      <c r="O229" s="142"/>
      <c r="P229" s="142"/>
      <c r="Q229" s="146" t="s">
        <v>56</v>
      </c>
      <c r="R229" s="141"/>
      <c r="S229" s="150" t="s">
        <v>56</v>
      </c>
      <c r="T229" s="145" t="s">
        <v>106</v>
      </c>
      <c r="U229" s="141"/>
    </row>
    <row r="230" spans="1:21" ht="409.5">
      <c r="A230" s="139">
        <v>228</v>
      </c>
      <c r="B230" s="139" t="s">
        <v>105</v>
      </c>
      <c r="C230" s="139" t="s">
        <v>105</v>
      </c>
      <c r="D230" s="139" t="s">
        <v>105</v>
      </c>
      <c r="E230" s="139" t="s">
        <v>427</v>
      </c>
      <c r="F230" s="140">
        <v>61.82</v>
      </c>
      <c r="G230" s="139" t="s">
        <v>1611</v>
      </c>
      <c r="H230" s="139" t="s">
        <v>1629</v>
      </c>
      <c r="I230" s="139" t="s">
        <v>1630</v>
      </c>
      <c r="J230" s="139" t="s">
        <v>1631</v>
      </c>
      <c r="K230" s="139" t="s">
        <v>1632</v>
      </c>
      <c r="L230" s="139" t="s">
        <v>1633</v>
      </c>
      <c r="M230" s="151" t="s">
        <v>1634</v>
      </c>
      <c r="N230" s="141"/>
      <c r="O230" s="142"/>
      <c r="P230" s="142"/>
      <c r="Q230" s="146" t="s">
        <v>56</v>
      </c>
      <c r="R230" s="141"/>
      <c r="S230" s="150" t="s">
        <v>56</v>
      </c>
      <c r="T230" s="145" t="s">
        <v>106</v>
      </c>
      <c r="U230" s="141"/>
    </row>
    <row r="231" spans="1:21" ht="60">
      <c r="A231" s="139">
        <v>229</v>
      </c>
      <c r="B231" s="139" t="s">
        <v>106</v>
      </c>
      <c r="C231" s="139" t="s">
        <v>106</v>
      </c>
      <c r="D231" s="139" t="s">
        <v>105</v>
      </c>
      <c r="E231" s="139" t="s">
        <v>428</v>
      </c>
      <c r="F231" s="140">
        <v>61.82</v>
      </c>
      <c r="G231" s="139" t="s">
        <v>1611</v>
      </c>
      <c r="H231" s="139" t="s">
        <v>1635</v>
      </c>
      <c r="I231" s="139" t="s">
        <v>1636</v>
      </c>
      <c r="J231" s="139" t="s">
        <v>1637</v>
      </c>
      <c r="K231" s="139" t="s">
        <v>1638</v>
      </c>
      <c r="L231" s="139" t="s">
        <v>1639</v>
      </c>
      <c r="M231" s="139" t="s">
        <v>608</v>
      </c>
      <c r="N231" s="141"/>
      <c r="O231" s="142"/>
      <c r="P231" s="142"/>
      <c r="Q231" s="146" t="s">
        <v>56</v>
      </c>
      <c r="R231" s="141"/>
      <c r="S231" s="150" t="s">
        <v>56</v>
      </c>
      <c r="T231" s="145" t="s">
        <v>106</v>
      </c>
      <c r="U231" s="141"/>
    </row>
    <row r="232" spans="1:21" ht="135">
      <c r="A232" s="139">
        <v>230</v>
      </c>
      <c r="B232" s="139" t="s">
        <v>106</v>
      </c>
      <c r="C232" s="139" t="s">
        <v>106</v>
      </c>
      <c r="D232" s="139" t="s">
        <v>105</v>
      </c>
      <c r="E232" s="139" t="s">
        <v>429</v>
      </c>
      <c r="F232" s="140">
        <v>61.82</v>
      </c>
      <c r="G232" s="139" t="s">
        <v>1611</v>
      </c>
      <c r="H232" s="139" t="s">
        <v>1640</v>
      </c>
      <c r="I232" s="139" t="s">
        <v>1641</v>
      </c>
      <c r="J232" s="139" t="s">
        <v>1642</v>
      </c>
      <c r="K232" s="139" t="s">
        <v>1643</v>
      </c>
      <c r="L232" s="139" t="s">
        <v>608</v>
      </c>
      <c r="M232" s="139" t="s">
        <v>56</v>
      </c>
      <c r="N232" s="141"/>
      <c r="O232" s="142"/>
      <c r="P232" s="142"/>
      <c r="Q232" s="146" t="s">
        <v>56</v>
      </c>
      <c r="R232" s="141"/>
      <c r="S232" s="150" t="s">
        <v>56</v>
      </c>
      <c r="T232" s="145" t="s">
        <v>106</v>
      </c>
      <c r="U232" s="141"/>
    </row>
    <row r="233" spans="1:21" ht="75">
      <c r="A233" s="139">
        <v>231</v>
      </c>
      <c r="B233" s="139" t="s">
        <v>105</v>
      </c>
      <c r="C233" s="139" t="s">
        <v>105</v>
      </c>
      <c r="D233" s="139" t="s">
        <v>105</v>
      </c>
      <c r="E233" s="139" t="s">
        <v>430</v>
      </c>
      <c r="F233" s="140">
        <v>61.82</v>
      </c>
      <c r="G233" s="139" t="s">
        <v>1611</v>
      </c>
      <c r="H233" s="139" t="s">
        <v>1644</v>
      </c>
      <c r="I233" s="139" t="s">
        <v>1645</v>
      </c>
      <c r="J233" s="139" t="s">
        <v>1646</v>
      </c>
      <c r="K233" s="139" t="s">
        <v>1647</v>
      </c>
      <c r="L233" s="139" t="s">
        <v>1648</v>
      </c>
      <c r="M233" s="139" t="s">
        <v>608</v>
      </c>
      <c r="N233" s="141"/>
      <c r="O233" s="142"/>
      <c r="P233" s="142"/>
      <c r="Q233" s="146" t="s">
        <v>56</v>
      </c>
      <c r="R233" s="141"/>
      <c r="S233" s="150" t="s">
        <v>56</v>
      </c>
      <c r="T233" s="145" t="s">
        <v>106</v>
      </c>
      <c r="U233" s="141"/>
    </row>
    <row r="234" spans="1:21" ht="60">
      <c r="A234" s="139">
        <v>232</v>
      </c>
      <c r="B234" s="139" t="s">
        <v>106</v>
      </c>
      <c r="C234" s="139" t="s">
        <v>106</v>
      </c>
      <c r="D234" s="139" t="s">
        <v>105</v>
      </c>
      <c r="E234" s="139" t="s">
        <v>431</v>
      </c>
      <c r="F234" s="140">
        <v>6.43</v>
      </c>
      <c r="G234" s="139" t="s">
        <v>1611</v>
      </c>
      <c r="H234" s="139" t="s">
        <v>1649</v>
      </c>
      <c r="I234" s="139" t="s">
        <v>1650</v>
      </c>
      <c r="J234" s="139" t="s">
        <v>1651</v>
      </c>
      <c r="K234" s="139" t="s">
        <v>1652</v>
      </c>
      <c r="L234" s="139" t="s">
        <v>608</v>
      </c>
      <c r="M234" s="139" t="s">
        <v>608</v>
      </c>
      <c r="N234" s="141"/>
      <c r="O234" s="142"/>
      <c r="P234" s="142"/>
      <c r="Q234" s="146" t="s">
        <v>56</v>
      </c>
      <c r="R234" s="141"/>
      <c r="S234" s="150" t="s">
        <v>56</v>
      </c>
      <c r="T234" s="145" t="s">
        <v>106</v>
      </c>
      <c r="U234" s="141"/>
    </row>
    <row r="235" spans="1:21" ht="135">
      <c r="A235" s="139">
        <v>233</v>
      </c>
      <c r="B235" s="139" t="s">
        <v>106</v>
      </c>
      <c r="C235" s="139" t="s">
        <v>106</v>
      </c>
      <c r="D235" s="139" t="s">
        <v>105</v>
      </c>
      <c r="E235" s="139" t="s">
        <v>432</v>
      </c>
      <c r="F235" s="140">
        <v>6.43</v>
      </c>
      <c r="G235" s="139" t="s">
        <v>1611</v>
      </c>
      <c r="H235" s="139" t="s">
        <v>1653</v>
      </c>
      <c r="I235" s="139" t="s">
        <v>1654</v>
      </c>
      <c r="J235" s="139" t="s">
        <v>1655</v>
      </c>
      <c r="K235" s="139" t="s">
        <v>1656</v>
      </c>
      <c r="L235" s="139" t="s">
        <v>608</v>
      </c>
      <c r="M235" s="139" t="s">
        <v>608</v>
      </c>
      <c r="N235" s="141"/>
      <c r="O235" s="142"/>
      <c r="P235" s="142"/>
      <c r="Q235" s="146" t="s">
        <v>56</v>
      </c>
      <c r="R235" s="141"/>
      <c r="S235" s="150" t="s">
        <v>56</v>
      </c>
      <c r="T235" s="145" t="s">
        <v>106</v>
      </c>
      <c r="U235" s="141"/>
    </row>
    <row r="236" spans="1:21" ht="375">
      <c r="A236" s="139">
        <v>234</v>
      </c>
      <c r="B236" s="139" t="s">
        <v>106</v>
      </c>
      <c r="C236" s="139" t="s">
        <v>106</v>
      </c>
      <c r="D236" s="139" t="s">
        <v>105</v>
      </c>
      <c r="E236" s="139" t="s">
        <v>433</v>
      </c>
      <c r="F236" s="140">
        <v>0.36</v>
      </c>
      <c r="G236" s="139" t="s">
        <v>1611</v>
      </c>
      <c r="H236" s="139" t="s">
        <v>1657</v>
      </c>
      <c r="I236" s="139" t="s">
        <v>1658</v>
      </c>
      <c r="J236" s="139" t="s">
        <v>1659</v>
      </c>
      <c r="K236" s="139" t="s">
        <v>1660</v>
      </c>
      <c r="L236" s="139" t="s">
        <v>608</v>
      </c>
      <c r="M236" s="139" t="s">
        <v>608</v>
      </c>
      <c r="N236" s="141"/>
      <c r="O236" s="142"/>
      <c r="P236" s="142"/>
      <c r="Q236" s="146" t="s">
        <v>56</v>
      </c>
      <c r="R236" s="141"/>
      <c r="S236" s="150" t="s">
        <v>56</v>
      </c>
      <c r="T236" s="145" t="s">
        <v>106</v>
      </c>
      <c r="U236" s="141"/>
    </row>
    <row r="237" spans="1:21" ht="390">
      <c r="A237" s="139">
        <v>235</v>
      </c>
      <c r="B237" s="139" t="s">
        <v>106</v>
      </c>
      <c r="C237" s="139" t="s">
        <v>106</v>
      </c>
      <c r="D237" s="139" t="s">
        <v>105</v>
      </c>
      <c r="E237" s="139" t="s">
        <v>434</v>
      </c>
      <c r="F237" s="140">
        <v>48.08</v>
      </c>
      <c r="G237" s="139" t="s">
        <v>1661</v>
      </c>
      <c r="H237" s="139" t="s">
        <v>1662</v>
      </c>
      <c r="I237" s="139" t="s">
        <v>595</v>
      </c>
      <c r="J237" s="139" t="s">
        <v>1663</v>
      </c>
      <c r="K237" s="139" t="s">
        <v>1664</v>
      </c>
      <c r="L237" s="139" t="s">
        <v>1665</v>
      </c>
      <c r="M237" s="139" t="s">
        <v>608</v>
      </c>
      <c r="N237" s="141"/>
      <c r="O237" s="142"/>
      <c r="P237" s="142"/>
      <c r="Q237" s="146" t="s">
        <v>56</v>
      </c>
      <c r="R237" s="141"/>
      <c r="S237" s="150" t="s">
        <v>56</v>
      </c>
      <c r="T237" s="145" t="s">
        <v>106</v>
      </c>
      <c r="U237" s="141"/>
    </row>
    <row r="238" spans="1:21" ht="150">
      <c r="A238" s="139">
        <v>236</v>
      </c>
      <c r="B238" s="139" t="s">
        <v>106</v>
      </c>
      <c r="C238" s="139" t="s">
        <v>106</v>
      </c>
      <c r="D238" s="139" t="s">
        <v>105</v>
      </c>
      <c r="E238" s="139" t="s">
        <v>435</v>
      </c>
      <c r="F238" s="140">
        <v>5.69</v>
      </c>
      <c r="G238" s="139" t="s">
        <v>1661</v>
      </c>
      <c r="H238" s="139" t="s">
        <v>1666</v>
      </c>
      <c r="I238" s="139" t="s">
        <v>1667</v>
      </c>
      <c r="J238" s="139" t="s">
        <v>1668</v>
      </c>
      <c r="K238" s="139" t="s">
        <v>1669</v>
      </c>
      <c r="L238" s="139" t="s">
        <v>608</v>
      </c>
      <c r="M238" s="139" t="s">
        <v>608</v>
      </c>
      <c r="N238" s="141"/>
      <c r="O238" s="142"/>
      <c r="P238" s="142"/>
      <c r="Q238" s="146" t="s">
        <v>56</v>
      </c>
      <c r="R238" s="141"/>
      <c r="S238" s="150" t="s">
        <v>56</v>
      </c>
      <c r="T238" s="145" t="s">
        <v>106</v>
      </c>
      <c r="U238" s="141"/>
    </row>
    <row r="239" spans="1:21" ht="345">
      <c r="A239" s="139">
        <v>237</v>
      </c>
      <c r="B239" s="139" t="s">
        <v>106</v>
      </c>
      <c r="C239" s="139" t="s">
        <v>106</v>
      </c>
      <c r="D239" s="139" t="s">
        <v>105</v>
      </c>
      <c r="E239" s="139" t="s">
        <v>436</v>
      </c>
      <c r="F239" s="140">
        <v>5.69</v>
      </c>
      <c r="G239" s="139" t="s">
        <v>1661</v>
      </c>
      <c r="H239" s="139" t="s">
        <v>1670</v>
      </c>
      <c r="I239" s="139" t="s">
        <v>1671</v>
      </c>
      <c r="J239" s="139" t="s">
        <v>1672</v>
      </c>
      <c r="K239" s="139" t="s">
        <v>1673</v>
      </c>
      <c r="L239" s="139" t="s">
        <v>608</v>
      </c>
      <c r="M239" s="139" t="s">
        <v>608</v>
      </c>
      <c r="N239" s="141"/>
      <c r="O239" s="142"/>
      <c r="P239" s="142"/>
      <c r="Q239" s="146" t="s">
        <v>56</v>
      </c>
      <c r="R239" s="141"/>
      <c r="S239" s="150" t="s">
        <v>56</v>
      </c>
      <c r="T239" s="145" t="s">
        <v>106</v>
      </c>
      <c r="U239" s="141"/>
    </row>
    <row r="240" spans="1:21" ht="390">
      <c r="A240" s="139">
        <v>238</v>
      </c>
      <c r="B240" s="139" t="s">
        <v>106</v>
      </c>
      <c r="C240" s="139" t="s">
        <v>106</v>
      </c>
      <c r="D240" s="139" t="s">
        <v>105</v>
      </c>
      <c r="E240" s="139" t="s">
        <v>437</v>
      </c>
      <c r="F240" s="140">
        <v>5.69</v>
      </c>
      <c r="G240" s="139" t="s">
        <v>1661</v>
      </c>
      <c r="H240" s="139" t="s">
        <v>1674</v>
      </c>
      <c r="I240" s="139" t="s">
        <v>1675</v>
      </c>
      <c r="J240" s="139" t="s">
        <v>1676</v>
      </c>
      <c r="K240" s="139" t="s">
        <v>1677</v>
      </c>
      <c r="L240" s="139" t="s">
        <v>608</v>
      </c>
      <c r="M240" s="139"/>
      <c r="N240" s="141"/>
      <c r="O240" s="142"/>
      <c r="P240" s="142"/>
      <c r="Q240" s="146" t="s">
        <v>56</v>
      </c>
      <c r="R240" s="141"/>
      <c r="S240" s="150" t="s">
        <v>56</v>
      </c>
      <c r="T240" s="145" t="s">
        <v>106</v>
      </c>
      <c r="U240" s="141"/>
    </row>
    <row r="241" spans="1:21" ht="45">
      <c r="A241" s="139">
        <v>239</v>
      </c>
      <c r="B241" s="139" t="s">
        <v>106</v>
      </c>
      <c r="C241" s="139" t="s">
        <v>106</v>
      </c>
      <c r="D241" s="139" t="s">
        <v>105</v>
      </c>
      <c r="E241" s="139" t="s">
        <v>438</v>
      </c>
      <c r="F241" s="140">
        <v>5.69</v>
      </c>
      <c r="G241" s="139" t="s">
        <v>1661</v>
      </c>
      <c r="H241" s="139" t="s">
        <v>1678</v>
      </c>
      <c r="I241" s="139" t="s">
        <v>1679</v>
      </c>
      <c r="J241" s="139" t="s">
        <v>1680</v>
      </c>
      <c r="K241" s="139" t="s">
        <v>1681</v>
      </c>
      <c r="L241" s="139" t="s">
        <v>608</v>
      </c>
      <c r="M241" s="139" t="s">
        <v>608</v>
      </c>
      <c r="N241" s="141"/>
      <c r="O241" s="142"/>
      <c r="P241" s="142"/>
      <c r="Q241" s="146" t="s">
        <v>56</v>
      </c>
      <c r="R241" s="141"/>
      <c r="S241" s="150" t="s">
        <v>56</v>
      </c>
      <c r="T241" s="145" t="s">
        <v>106</v>
      </c>
      <c r="U241" s="141"/>
    </row>
    <row r="242" spans="1:21" ht="165">
      <c r="A242" s="139">
        <v>240</v>
      </c>
      <c r="B242" s="139" t="s">
        <v>106</v>
      </c>
      <c r="C242" s="139" t="s">
        <v>106</v>
      </c>
      <c r="D242" s="139" t="s">
        <v>105</v>
      </c>
      <c r="E242" s="139" t="s">
        <v>439</v>
      </c>
      <c r="F242" s="140">
        <v>5.69</v>
      </c>
      <c r="G242" s="139" t="s">
        <v>1661</v>
      </c>
      <c r="H242" s="139" t="s">
        <v>1682</v>
      </c>
      <c r="I242" s="139" t="s">
        <v>1683</v>
      </c>
      <c r="J242" s="139" t="s">
        <v>1684</v>
      </c>
      <c r="K242" s="139" t="s">
        <v>1685</v>
      </c>
      <c r="L242" s="139" t="s">
        <v>1686</v>
      </c>
      <c r="M242" s="139" t="s">
        <v>608</v>
      </c>
      <c r="N242" s="141"/>
      <c r="O242" s="142"/>
      <c r="P242" s="142"/>
      <c r="Q242" s="146" t="s">
        <v>56</v>
      </c>
      <c r="R242" s="141"/>
      <c r="S242" s="150" t="s">
        <v>56</v>
      </c>
      <c r="T242" s="145" t="s">
        <v>106</v>
      </c>
      <c r="U242" s="141"/>
    </row>
    <row r="243" spans="1:21" ht="150">
      <c r="A243" s="139">
        <v>241</v>
      </c>
      <c r="B243" s="139" t="s">
        <v>106</v>
      </c>
      <c r="C243" s="139" t="s">
        <v>106</v>
      </c>
      <c r="D243" s="139" t="s">
        <v>105</v>
      </c>
      <c r="E243" s="139" t="s">
        <v>440</v>
      </c>
      <c r="F243" s="140">
        <v>25.67</v>
      </c>
      <c r="G243" s="139" t="s">
        <v>1661</v>
      </c>
      <c r="H243" s="139" t="s">
        <v>1687</v>
      </c>
      <c r="I243" s="139" t="s">
        <v>1688</v>
      </c>
      <c r="J243" s="139" t="s">
        <v>1689</v>
      </c>
      <c r="K243" s="139" t="s">
        <v>1690</v>
      </c>
      <c r="L243" s="139" t="s">
        <v>608</v>
      </c>
      <c r="M243" s="139" t="s">
        <v>608</v>
      </c>
      <c r="N243" s="141"/>
      <c r="O243" s="142"/>
      <c r="P243" s="142"/>
      <c r="Q243" s="146" t="s">
        <v>56</v>
      </c>
      <c r="R243" s="141"/>
      <c r="S243" s="150" t="s">
        <v>56</v>
      </c>
      <c r="T243" s="145" t="s">
        <v>106</v>
      </c>
      <c r="U243" s="141"/>
    </row>
    <row r="244" spans="1:21" ht="390">
      <c r="A244" s="139">
        <v>242</v>
      </c>
      <c r="B244" s="139" t="s">
        <v>106</v>
      </c>
      <c r="C244" s="139" t="s">
        <v>106</v>
      </c>
      <c r="D244" s="139" t="s">
        <v>105</v>
      </c>
      <c r="E244" s="139" t="s">
        <v>441</v>
      </c>
      <c r="F244" s="140">
        <v>8.98</v>
      </c>
      <c r="G244" s="139" t="s">
        <v>1661</v>
      </c>
      <c r="H244" s="139" t="s">
        <v>1691</v>
      </c>
      <c r="I244" s="139" t="s">
        <v>1692</v>
      </c>
      <c r="J244" s="139" t="s">
        <v>1693</v>
      </c>
      <c r="K244" s="139" t="s">
        <v>1694</v>
      </c>
      <c r="L244" s="139" t="s">
        <v>1695</v>
      </c>
      <c r="M244" s="139" t="s">
        <v>608</v>
      </c>
      <c r="N244" s="141"/>
      <c r="O244" s="142"/>
      <c r="P244" s="142"/>
      <c r="Q244" s="146" t="s">
        <v>56</v>
      </c>
      <c r="R244" s="141"/>
      <c r="S244" s="150" t="s">
        <v>56</v>
      </c>
      <c r="T244" s="145" t="s">
        <v>106</v>
      </c>
      <c r="U244" s="141"/>
    </row>
    <row r="245" spans="1:21" ht="315">
      <c r="A245" s="139">
        <v>243</v>
      </c>
      <c r="B245" s="139" t="s">
        <v>106</v>
      </c>
      <c r="C245" s="139" t="s">
        <v>106</v>
      </c>
      <c r="D245" s="139" t="s">
        <v>105</v>
      </c>
      <c r="E245" s="139" t="s">
        <v>442</v>
      </c>
      <c r="F245" s="140">
        <v>6.42</v>
      </c>
      <c r="G245" s="139" t="s">
        <v>1661</v>
      </c>
      <c r="H245" s="139" t="s">
        <v>1696</v>
      </c>
      <c r="I245" s="139" t="s">
        <v>1697</v>
      </c>
      <c r="J245" s="139" t="s">
        <v>1698</v>
      </c>
      <c r="K245" s="139" t="s">
        <v>1699</v>
      </c>
      <c r="L245" s="139" t="s">
        <v>608</v>
      </c>
      <c r="M245" s="139" t="s">
        <v>608</v>
      </c>
      <c r="N245" s="141"/>
      <c r="O245" s="142"/>
      <c r="P245" s="142"/>
      <c r="Q245" s="146" t="s">
        <v>56</v>
      </c>
      <c r="R245" s="141"/>
      <c r="S245" s="150" t="s">
        <v>56</v>
      </c>
      <c r="T245" s="145" t="s">
        <v>106</v>
      </c>
      <c r="U245" s="141"/>
    </row>
    <row r="246" spans="1:21" ht="225">
      <c r="A246" s="139">
        <v>244</v>
      </c>
      <c r="B246" s="139" t="s">
        <v>106</v>
      </c>
      <c r="C246" s="139" t="s">
        <v>106</v>
      </c>
      <c r="D246" s="139" t="s">
        <v>105</v>
      </c>
      <c r="E246" s="139" t="s">
        <v>443</v>
      </c>
      <c r="F246" s="140">
        <v>8.98</v>
      </c>
      <c r="G246" s="139" t="s">
        <v>1661</v>
      </c>
      <c r="H246" s="139" t="s">
        <v>1700</v>
      </c>
      <c r="I246" s="139" t="s">
        <v>1701</v>
      </c>
      <c r="J246" s="139" t="s">
        <v>1702</v>
      </c>
      <c r="K246" s="139" t="s">
        <v>1703</v>
      </c>
      <c r="L246" s="139" t="s">
        <v>1704</v>
      </c>
      <c r="M246" s="139" t="s">
        <v>608</v>
      </c>
      <c r="N246" s="141"/>
      <c r="O246" s="142"/>
      <c r="P246" s="142"/>
      <c r="Q246" s="146" t="s">
        <v>56</v>
      </c>
      <c r="R246" s="141"/>
      <c r="S246" s="150" t="s">
        <v>56</v>
      </c>
      <c r="T246" s="145" t="s">
        <v>106</v>
      </c>
      <c r="U246" s="141"/>
    </row>
    <row r="247" spans="1:21" ht="90">
      <c r="A247" s="139">
        <v>245</v>
      </c>
      <c r="B247" s="139" t="s">
        <v>106</v>
      </c>
      <c r="C247" s="139" t="s">
        <v>106</v>
      </c>
      <c r="D247" s="139" t="s">
        <v>105</v>
      </c>
      <c r="E247" s="139" t="s">
        <v>444</v>
      </c>
      <c r="F247" s="140">
        <v>8.98</v>
      </c>
      <c r="G247" s="139" t="s">
        <v>1661</v>
      </c>
      <c r="H247" s="139" t="s">
        <v>1705</v>
      </c>
      <c r="I247" s="139" t="s">
        <v>1706</v>
      </c>
      <c r="J247" s="139" t="s">
        <v>1707</v>
      </c>
      <c r="K247" s="139" t="s">
        <v>1708</v>
      </c>
      <c r="L247" s="139" t="s">
        <v>608</v>
      </c>
      <c r="M247" s="139" t="s">
        <v>56</v>
      </c>
      <c r="N247" s="141"/>
      <c r="O247" s="142"/>
      <c r="P247" s="142"/>
      <c r="Q247" s="146" t="s">
        <v>56</v>
      </c>
      <c r="R247" s="141"/>
      <c r="S247" s="150" t="s">
        <v>56</v>
      </c>
      <c r="T247" s="145" t="s">
        <v>106</v>
      </c>
      <c r="U247" s="141"/>
    </row>
    <row r="248" spans="1:21" ht="75">
      <c r="A248" s="139">
        <v>246</v>
      </c>
      <c r="B248" s="139" t="s">
        <v>106</v>
      </c>
      <c r="C248" s="139" t="s">
        <v>106</v>
      </c>
      <c r="D248" s="139" t="s">
        <v>105</v>
      </c>
      <c r="E248" s="139" t="s">
        <v>445</v>
      </c>
      <c r="F248" s="140">
        <v>25.67</v>
      </c>
      <c r="G248" s="139" t="s">
        <v>1661</v>
      </c>
      <c r="H248" s="139" t="s">
        <v>1709</v>
      </c>
      <c r="I248" s="139" t="s">
        <v>1710</v>
      </c>
      <c r="J248" s="139" t="s">
        <v>1711</v>
      </c>
      <c r="K248" s="139" t="s">
        <v>1712</v>
      </c>
      <c r="L248" s="139" t="s">
        <v>1713</v>
      </c>
      <c r="M248" s="139" t="s">
        <v>608</v>
      </c>
      <c r="N248" s="141"/>
      <c r="O248" s="142"/>
      <c r="P248" s="142"/>
      <c r="Q248" s="146" t="s">
        <v>56</v>
      </c>
      <c r="R248" s="141"/>
      <c r="S248" s="150" t="s">
        <v>56</v>
      </c>
      <c r="T248" s="145" t="s">
        <v>106</v>
      </c>
      <c r="U248" s="141"/>
    </row>
    <row r="249" spans="1:21" ht="150">
      <c r="A249" s="139">
        <v>247</v>
      </c>
      <c r="B249" s="139" t="s">
        <v>106</v>
      </c>
      <c r="C249" s="139" t="s">
        <v>106</v>
      </c>
      <c r="D249" s="139" t="s">
        <v>105</v>
      </c>
      <c r="E249" s="139" t="s">
        <v>446</v>
      </c>
      <c r="F249" s="140">
        <v>8.98</v>
      </c>
      <c r="G249" s="139" t="s">
        <v>1661</v>
      </c>
      <c r="H249" s="139" t="s">
        <v>1714</v>
      </c>
      <c r="I249" s="139" t="s">
        <v>1715</v>
      </c>
      <c r="J249" s="139" t="s">
        <v>1716</v>
      </c>
      <c r="K249" s="139" t="s">
        <v>1717</v>
      </c>
      <c r="L249" s="139" t="s">
        <v>1718</v>
      </c>
      <c r="M249" s="139" t="s">
        <v>608</v>
      </c>
      <c r="N249" s="141"/>
      <c r="O249" s="142"/>
      <c r="P249" s="142"/>
      <c r="Q249" s="146" t="s">
        <v>56</v>
      </c>
      <c r="R249" s="141"/>
      <c r="S249" s="150" t="s">
        <v>56</v>
      </c>
      <c r="T249" s="145" t="s">
        <v>106</v>
      </c>
      <c r="U249" s="141"/>
    </row>
    <row r="250" spans="1:21" ht="240">
      <c r="A250" s="139">
        <v>248</v>
      </c>
      <c r="B250" s="139" t="s">
        <v>106</v>
      </c>
      <c r="C250" s="139" t="s">
        <v>106</v>
      </c>
      <c r="D250" s="139" t="s">
        <v>105</v>
      </c>
      <c r="E250" s="139" t="s">
        <v>447</v>
      </c>
      <c r="F250" s="140">
        <v>5.69</v>
      </c>
      <c r="G250" s="139" t="s">
        <v>1661</v>
      </c>
      <c r="H250" s="139" t="s">
        <v>447</v>
      </c>
      <c r="I250" s="139" t="s">
        <v>1719</v>
      </c>
      <c r="J250" s="139" t="s">
        <v>1720</v>
      </c>
      <c r="K250" s="139" t="s">
        <v>1721</v>
      </c>
      <c r="L250" s="139" t="s">
        <v>1722</v>
      </c>
      <c r="M250" s="139" t="s">
        <v>1723</v>
      </c>
      <c r="N250" s="141"/>
      <c r="O250" s="142"/>
      <c r="P250" s="142"/>
      <c r="Q250" s="146" t="s">
        <v>56</v>
      </c>
      <c r="R250" s="141"/>
      <c r="S250" s="150" t="s">
        <v>56</v>
      </c>
      <c r="T250" s="145" t="s">
        <v>106</v>
      </c>
      <c r="U250" s="141"/>
    </row>
    <row r="251" spans="1:21" ht="330">
      <c r="A251" s="139">
        <v>249</v>
      </c>
      <c r="B251" s="139" t="s">
        <v>105</v>
      </c>
      <c r="C251" s="139" t="s">
        <v>105</v>
      </c>
      <c r="D251" s="139" t="s">
        <v>105</v>
      </c>
      <c r="E251" s="139" t="s">
        <v>448</v>
      </c>
      <c r="F251" s="140">
        <v>5.69</v>
      </c>
      <c r="G251" s="139" t="s">
        <v>1661</v>
      </c>
      <c r="H251" s="139" t="s">
        <v>448</v>
      </c>
      <c r="I251" s="139" t="s">
        <v>1724</v>
      </c>
      <c r="J251" s="139" t="s">
        <v>1725</v>
      </c>
      <c r="K251" s="139" t="s">
        <v>1726</v>
      </c>
      <c r="L251" s="139" t="s">
        <v>608</v>
      </c>
      <c r="M251" s="139" t="s">
        <v>608</v>
      </c>
      <c r="N251" s="141"/>
      <c r="O251" s="142"/>
      <c r="P251" s="142"/>
      <c r="Q251" s="146" t="s">
        <v>56</v>
      </c>
      <c r="R251" s="141"/>
      <c r="S251" s="150" t="s">
        <v>56</v>
      </c>
      <c r="T251" s="145" t="s">
        <v>106</v>
      </c>
      <c r="U251" s="141"/>
    </row>
    <row r="252" spans="1:21" ht="180">
      <c r="A252" s="139">
        <v>250</v>
      </c>
      <c r="B252" s="139" t="s">
        <v>105</v>
      </c>
      <c r="C252" s="139" t="s">
        <v>105</v>
      </c>
      <c r="D252" s="139" t="s">
        <v>105</v>
      </c>
      <c r="E252" s="139" t="s">
        <v>449</v>
      </c>
      <c r="F252" s="140">
        <v>6.1</v>
      </c>
      <c r="G252" s="139" t="s">
        <v>1661</v>
      </c>
      <c r="H252" s="139" t="s">
        <v>1727</v>
      </c>
      <c r="I252" s="139" t="s">
        <v>1728</v>
      </c>
      <c r="J252" s="139" t="s">
        <v>1729</v>
      </c>
      <c r="K252" s="139" t="s">
        <v>1730</v>
      </c>
      <c r="L252" s="139" t="s">
        <v>608</v>
      </c>
      <c r="M252" s="151" t="s">
        <v>1731</v>
      </c>
      <c r="N252" s="141"/>
      <c r="O252" s="142"/>
      <c r="P252" s="142"/>
      <c r="Q252" s="146" t="s">
        <v>56</v>
      </c>
      <c r="R252" s="141"/>
      <c r="S252" s="150" t="s">
        <v>56</v>
      </c>
      <c r="T252" s="145" t="s">
        <v>106</v>
      </c>
      <c r="U252" s="141"/>
    </row>
    <row r="253" spans="1:21" ht="255">
      <c r="A253" s="139">
        <v>251</v>
      </c>
      <c r="B253" s="139" t="s">
        <v>106</v>
      </c>
      <c r="C253" s="139" t="s">
        <v>106</v>
      </c>
      <c r="D253" s="139" t="s">
        <v>105</v>
      </c>
      <c r="E253" s="139" t="s">
        <v>450</v>
      </c>
      <c r="F253" s="140">
        <v>6.1</v>
      </c>
      <c r="G253" s="139" t="s">
        <v>1661</v>
      </c>
      <c r="H253" s="139" t="s">
        <v>1732</v>
      </c>
      <c r="I253" s="139" t="s">
        <v>1733</v>
      </c>
      <c r="J253" s="139" t="s">
        <v>1734</v>
      </c>
      <c r="K253" s="139" t="s">
        <v>1735</v>
      </c>
      <c r="L253" s="139" t="s">
        <v>608</v>
      </c>
      <c r="M253" s="139" t="s">
        <v>56</v>
      </c>
      <c r="N253" s="141"/>
      <c r="O253" s="142"/>
      <c r="P253" s="142"/>
      <c r="Q253" s="146" t="s">
        <v>56</v>
      </c>
      <c r="R253" s="141"/>
      <c r="S253" s="150" t="s">
        <v>56</v>
      </c>
      <c r="T253" s="145" t="s">
        <v>106</v>
      </c>
      <c r="U253" s="141"/>
    </row>
    <row r="254" spans="1:21" ht="270">
      <c r="A254" s="139">
        <v>252</v>
      </c>
      <c r="B254" s="139" t="s">
        <v>106</v>
      </c>
      <c r="C254" s="139" t="s">
        <v>106</v>
      </c>
      <c r="D254" s="139" t="s">
        <v>105</v>
      </c>
      <c r="E254" s="139" t="s">
        <v>451</v>
      </c>
      <c r="F254" s="140">
        <v>5.69</v>
      </c>
      <c r="G254" s="139" t="s">
        <v>1661</v>
      </c>
      <c r="H254" s="139" t="s">
        <v>451</v>
      </c>
      <c r="I254" s="139" t="s">
        <v>1736</v>
      </c>
      <c r="J254" s="139" t="s">
        <v>1737</v>
      </c>
      <c r="K254" s="139" t="s">
        <v>1738</v>
      </c>
      <c r="L254" s="139" t="s">
        <v>1739</v>
      </c>
      <c r="M254" s="139" t="s">
        <v>56</v>
      </c>
      <c r="N254" s="141"/>
      <c r="O254" s="142"/>
      <c r="P254" s="142"/>
      <c r="Q254" s="146" t="s">
        <v>56</v>
      </c>
      <c r="R254" s="141"/>
      <c r="S254" s="150" t="s">
        <v>56</v>
      </c>
      <c r="T254" s="145" t="s">
        <v>106</v>
      </c>
      <c r="U254" s="141"/>
    </row>
    <row r="255" spans="1:21" ht="135">
      <c r="A255" s="139">
        <v>253</v>
      </c>
      <c r="B255" s="139" t="s">
        <v>106</v>
      </c>
      <c r="C255" s="139" t="s">
        <v>106</v>
      </c>
      <c r="D255" s="139" t="s">
        <v>105</v>
      </c>
      <c r="E255" s="139" t="s">
        <v>452</v>
      </c>
      <c r="F255" s="140">
        <v>5.69</v>
      </c>
      <c r="G255" s="139" t="s">
        <v>1661</v>
      </c>
      <c r="H255" s="139" t="s">
        <v>1740</v>
      </c>
      <c r="I255" s="139" t="s">
        <v>1741</v>
      </c>
      <c r="J255" s="139" t="s">
        <v>1742</v>
      </c>
      <c r="K255" s="139" t="s">
        <v>1743</v>
      </c>
      <c r="L255" s="139" t="s">
        <v>608</v>
      </c>
      <c r="M255" s="139" t="s">
        <v>608</v>
      </c>
      <c r="N255" s="141"/>
      <c r="O255" s="142"/>
      <c r="P255" s="142"/>
      <c r="Q255" s="146" t="s">
        <v>56</v>
      </c>
      <c r="R255" s="141"/>
      <c r="S255" s="150" t="s">
        <v>56</v>
      </c>
      <c r="T255" s="145" t="s">
        <v>106</v>
      </c>
      <c r="U255" s="141"/>
    </row>
    <row r="256" spans="1:21" ht="240">
      <c r="A256" s="139">
        <v>254</v>
      </c>
      <c r="B256" s="139" t="s">
        <v>106</v>
      </c>
      <c r="C256" s="139" t="s">
        <v>106</v>
      </c>
      <c r="D256" s="139" t="s">
        <v>105</v>
      </c>
      <c r="E256" s="139" t="s">
        <v>453</v>
      </c>
      <c r="F256" s="140">
        <v>5.69</v>
      </c>
      <c r="G256" s="139" t="s">
        <v>1661</v>
      </c>
      <c r="H256" s="139" t="s">
        <v>453</v>
      </c>
      <c r="I256" s="139" t="s">
        <v>1744</v>
      </c>
      <c r="J256" s="139" t="s">
        <v>1745</v>
      </c>
      <c r="K256" s="139" t="s">
        <v>1746</v>
      </c>
      <c r="L256" s="139" t="s">
        <v>608</v>
      </c>
      <c r="M256" s="139" t="s">
        <v>608</v>
      </c>
      <c r="N256" s="141"/>
      <c r="O256" s="142"/>
      <c r="P256" s="142"/>
      <c r="Q256" s="146" t="s">
        <v>56</v>
      </c>
      <c r="R256" s="141"/>
      <c r="S256" s="150" t="s">
        <v>56</v>
      </c>
      <c r="T256" s="145" t="s">
        <v>106</v>
      </c>
      <c r="U256" s="141"/>
    </row>
    <row r="257" spans="1:21" ht="405">
      <c r="A257" s="139">
        <v>255</v>
      </c>
      <c r="B257" s="139" t="s">
        <v>106</v>
      </c>
      <c r="C257" s="139" t="s">
        <v>106</v>
      </c>
      <c r="D257" s="139" t="s">
        <v>105</v>
      </c>
      <c r="E257" s="139" t="s">
        <v>454</v>
      </c>
      <c r="F257" s="140">
        <v>75.48</v>
      </c>
      <c r="G257" s="139" t="s">
        <v>1747</v>
      </c>
      <c r="H257" s="139" t="s">
        <v>1748</v>
      </c>
      <c r="I257" s="139" t="s">
        <v>595</v>
      </c>
      <c r="J257" s="139" t="s">
        <v>1749</v>
      </c>
      <c r="K257" s="139" t="s">
        <v>1750</v>
      </c>
      <c r="L257" s="139" t="s">
        <v>1751</v>
      </c>
      <c r="M257" s="139" t="s">
        <v>608</v>
      </c>
      <c r="N257" s="141"/>
      <c r="O257" s="142"/>
      <c r="P257" s="142"/>
      <c r="Q257" s="146" t="s">
        <v>56</v>
      </c>
      <c r="R257" s="141"/>
      <c r="S257" s="150" t="s">
        <v>56</v>
      </c>
      <c r="T257" s="145" t="s">
        <v>106</v>
      </c>
      <c r="U257" s="141"/>
    </row>
    <row r="258" spans="1:21" ht="180">
      <c r="A258" s="139">
        <v>256</v>
      </c>
      <c r="B258" s="139" t="s">
        <v>105</v>
      </c>
      <c r="C258" s="139" t="s">
        <v>105</v>
      </c>
      <c r="D258" s="139" t="s">
        <v>105</v>
      </c>
      <c r="E258" s="139" t="s">
        <v>455</v>
      </c>
      <c r="F258" s="140">
        <v>9.77</v>
      </c>
      <c r="G258" s="139" t="s">
        <v>1747</v>
      </c>
      <c r="H258" s="139" t="s">
        <v>1752</v>
      </c>
      <c r="I258" s="139" t="s">
        <v>1753</v>
      </c>
      <c r="J258" s="139" t="s">
        <v>1754</v>
      </c>
      <c r="K258" s="139" t="s">
        <v>1755</v>
      </c>
      <c r="L258" s="139" t="s">
        <v>608</v>
      </c>
      <c r="M258" s="139" t="s">
        <v>608</v>
      </c>
      <c r="N258" s="141"/>
      <c r="O258" s="142"/>
      <c r="P258" s="142"/>
      <c r="Q258" s="146" t="s">
        <v>56</v>
      </c>
      <c r="R258" s="141"/>
      <c r="S258" s="150" t="s">
        <v>56</v>
      </c>
      <c r="T258" s="145" t="s">
        <v>106</v>
      </c>
      <c r="U258" s="141"/>
    </row>
    <row r="259" spans="1:21" ht="165">
      <c r="A259" s="139">
        <v>257</v>
      </c>
      <c r="B259" s="139" t="s">
        <v>105</v>
      </c>
      <c r="C259" s="139" t="s">
        <v>105</v>
      </c>
      <c r="D259" s="139" t="s">
        <v>105</v>
      </c>
      <c r="E259" s="139" t="s">
        <v>456</v>
      </c>
      <c r="F259" s="140">
        <v>6.01</v>
      </c>
      <c r="G259" s="139" t="s">
        <v>1747</v>
      </c>
      <c r="H259" s="139" t="s">
        <v>1756</v>
      </c>
      <c r="I259" s="139" t="s">
        <v>1757</v>
      </c>
      <c r="J259" s="139" t="s">
        <v>1758</v>
      </c>
      <c r="K259" s="139" t="s">
        <v>1759</v>
      </c>
      <c r="L259" s="139" t="s">
        <v>608</v>
      </c>
      <c r="M259" s="139" t="s">
        <v>608</v>
      </c>
      <c r="N259" s="141"/>
      <c r="O259" s="142"/>
      <c r="P259" s="142"/>
      <c r="Q259" s="146" t="s">
        <v>56</v>
      </c>
      <c r="R259" s="141"/>
      <c r="S259" s="150" t="s">
        <v>56</v>
      </c>
      <c r="T259" s="145" t="s">
        <v>106</v>
      </c>
      <c r="U259" s="141"/>
    </row>
    <row r="260" spans="1:21" ht="120">
      <c r="A260" s="139">
        <v>258</v>
      </c>
      <c r="B260" s="139" t="s">
        <v>106</v>
      </c>
      <c r="C260" s="139" t="s">
        <v>106</v>
      </c>
      <c r="D260" s="139" t="s">
        <v>105</v>
      </c>
      <c r="E260" s="139" t="s">
        <v>457</v>
      </c>
      <c r="F260" s="140">
        <v>3.13</v>
      </c>
      <c r="G260" s="139" t="s">
        <v>1747</v>
      </c>
      <c r="H260" s="139" t="s">
        <v>1760</v>
      </c>
      <c r="I260" s="139" t="s">
        <v>1761</v>
      </c>
      <c r="J260" s="139" t="s">
        <v>1762</v>
      </c>
      <c r="K260" s="139" t="s">
        <v>1763</v>
      </c>
      <c r="L260" s="151" t="s">
        <v>1764</v>
      </c>
      <c r="M260" s="139" t="s">
        <v>608</v>
      </c>
      <c r="N260" s="141"/>
      <c r="O260" s="142"/>
      <c r="P260" s="142"/>
      <c r="Q260" s="146" t="s">
        <v>56</v>
      </c>
      <c r="R260" s="141"/>
      <c r="S260" s="150" t="s">
        <v>56</v>
      </c>
      <c r="T260" s="145" t="s">
        <v>106</v>
      </c>
      <c r="U260" s="141"/>
    </row>
    <row r="261" spans="1:21" ht="210">
      <c r="A261" s="139">
        <v>259</v>
      </c>
      <c r="B261" s="139" t="s">
        <v>105</v>
      </c>
      <c r="C261" s="139" t="s">
        <v>105</v>
      </c>
      <c r="D261" s="139" t="s">
        <v>105</v>
      </c>
      <c r="E261" s="139" t="s">
        <v>458</v>
      </c>
      <c r="F261" s="140">
        <v>72.900000000000006</v>
      </c>
      <c r="G261" s="139" t="s">
        <v>1747</v>
      </c>
      <c r="H261" s="139" t="s">
        <v>1765</v>
      </c>
      <c r="I261" s="139" t="s">
        <v>1766</v>
      </c>
      <c r="J261" s="139" t="s">
        <v>1767</v>
      </c>
      <c r="K261" s="139" t="s">
        <v>1768</v>
      </c>
      <c r="L261" s="139" t="s">
        <v>608</v>
      </c>
      <c r="M261" s="139" t="s">
        <v>1769</v>
      </c>
      <c r="N261" s="141"/>
      <c r="O261" s="142"/>
      <c r="P261" s="142"/>
      <c r="Q261" s="146" t="s">
        <v>56</v>
      </c>
      <c r="R261" s="141"/>
      <c r="S261" s="150" t="s">
        <v>56</v>
      </c>
      <c r="T261" s="145" t="s">
        <v>106</v>
      </c>
      <c r="U261" s="141"/>
    </row>
    <row r="262" spans="1:21" ht="105">
      <c r="A262" s="139">
        <v>260</v>
      </c>
      <c r="B262" s="139" t="s">
        <v>105</v>
      </c>
      <c r="C262" s="139" t="s">
        <v>105</v>
      </c>
      <c r="D262" s="139" t="s">
        <v>105</v>
      </c>
      <c r="E262" s="139" t="s">
        <v>459</v>
      </c>
      <c r="F262" s="140">
        <v>72.900000000000006</v>
      </c>
      <c r="G262" s="139" t="s">
        <v>1747</v>
      </c>
      <c r="H262" s="139" t="s">
        <v>1770</v>
      </c>
      <c r="I262" s="139" t="s">
        <v>1771</v>
      </c>
      <c r="J262" s="139" t="s">
        <v>1772</v>
      </c>
      <c r="K262" s="139" t="s">
        <v>1773</v>
      </c>
      <c r="L262" s="139" t="s">
        <v>608</v>
      </c>
      <c r="M262" s="139" t="s">
        <v>608</v>
      </c>
      <c r="N262" s="141"/>
      <c r="O262" s="142"/>
      <c r="P262" s="142"/>
      <c r="Q262" s="146" t="s">
        <v>56</v>
      </c>
      <c r="R262" s="141"/>
      <c r="S262" s="150" t="s">
        <v>56</v>
      </c>
      <c r="T262" s="145" t="s">
        <v>106</v>
      </c>
      <c r="U262" s="141"/>
    </row>
    <row r="263" spans="1:21" ht="300">
      <c r="A263" s="139">
        <v>261</v>
      </c>
      <c r="B263" s="139" t="s">
        <v>106</v>
      </c>
      <c r="C263" s="139" t="s">
        <v>106</v>
      </c>
      <c r="D263" s="139" t="s">
        <v>105</v>
      </c>
      <c r="E263" s="139" t="s">
        <v>460</v>
      </c>
      <c r="F263" s="140">
        <v>72.900000000000006</v>
      </c>
      <c r="G263" s="139" t="s">
        <v>1747</v>
      </c>
      <c r="H263" s="139" t="s">
        <v>1774</v>
      </c>
      <c r="I263" s="139" t="s">
        <v>1775</v>
      </c>
      <c r="J263" s="139" t="s">
        <v>1776</v>
      </c>
      <c r="K263" s="139" t="s">
        <v>1777</v>
      </c>
      <c r="L263" s="139" t="s">
        <v>1778</v>
      </c>
      <c r="M263" s="139" t="s">
        <v>608</v>
      </c>
      <c r="N263" s="141"/>
      <c r="O263" s="142"/>
      <c r="P263" s="142"/>
      <c r="Q263" s="146" t="s">
        <v>56</v>
      </c>
      <c r="R263" s="141"/>
      <c r="S263" s="150" t="s">
        <v>56</v>
      </c>
      <c r="T263" s="145" t="s">
        <v>106</v>
      </c>
      <c r="U263" s="141"/>
    </row>
    <row r="264" spans="1:21" ht="60">
      <c r="A264" s="139">
        <v>262</v>
      </c>
      <c r="B264" s="139" t="s">
        <v>106</v>
      </c>
      <c r="C264" s="139" t="s">
        <v>106</v>
      </c>
      <c r="D264" s="139" t="s">
        <v>105</v>
      </c>
      <c r="E264" s="139" t="s">
        <v>461</v>
      </c>
      <c r="F264" s="140">
        <v>120.44</v>
      </c>
      <c r="G264" s="139" t="s">
        <v>1747</v>
      </c>
      <c r="H264" s="139" t="s">
        <v>1779</v>
      </c>
      <c r="I264" s="139" t="s">
        <v>1780</v>
      </c>
      <c r="J264" s="139" t="s">
        <v>1781</v>
      </c>
      <c r="K264" s="139" t="s">
        <v>1782</v>
      </c>
      <c r="L264" s="139" t="s">
        <v>1783</v>
      </c>
      <c r="M264" s="139" t="s">
        <v>1784</v>
      </c>
      <c r="N264" s="141"/>
      <c r="O264" s="142"/>
      <c r="P264" s="142"/>
      <c r="Q264" s="146" t="s">
        <v>56</v>
      </c>
      <c r="R264" s="141"/>
      <c r="S264" s="150" t="s">
        <v>56</v>
      </c>
      <c r="T264" s="145" t="s">
        <v>106</v>
      </c>
      <c r="U264" s="141"/>
    </row>
    <row r="265" spans="1:21" ht="210">
      <c r="A265" s="139">
        <v>263</v>
      </c>
      <c r="B265" s="139" t="s">
        <v>106</v>
      </c>
      <c r="C265" s="139" t="s">
        <v>106</v>
      </c>
      <c r="D265" s="139" t="s">
        <v>105</v>
      </c>
      <c r="E265" s="139" t="s">
        <v>462</v>
      </c>
      <c r="F265" s="140">
        <v>72.900000000000006</v>
      </c>
      <c r="G265" s="139" t="s">
        <v>1747</v>
      </c>
      <c r="H265" s="139" t="s">
        <v>1785</v>
      </c>
      <c r="I265" s="139" t="s">
        <v>1786</v>
      </c>
      <c r="J265" s="139" t="s">
        <v>1787</v>
      </c>
      <c r="K265" s="139" t="s">
        <v>1788</v>
      </c>
      <c r="L265" s="139" t="s">
        <v>608</v>
      </c>
      <c r="M265" s="139" t="s">
        <v>608</v>
      </c>
      <c r="N265" s="141"/>
      <c r="O265" s="142"/>
      <c r="P265" s="142"/>
      <c r="Q265" s="146" t="s">
        <v>56</v>
      </c>
      <c r="R265" s="141"/>
      <c r="S265" s="150" t="s">
        <v>56</v>
      </c>
      <c r="T265" s="145" t="s">
        <v>106</v>
      </c>
      <c r="U265" s="141"/>
    </row>
    <row r="266" spans="1:21" ht="165">
      <c r="A266" s="139">
        <v>264</v>
      </c>
      <c r="B266" s="139" t="s">
        <v>106</v>
      </c>
      <c r="C266" s="139" t="s">
        <v>106</v>
      </c>
      <c r="D266" s="139" t="s">
        <v>105</v>
      </c>
      <c r="E266" s="139" t="s">
        <v>463</v>
      </c>
      <c r="F266" s="140">
        <v>72.900000000000006</v>
      </c>
      <c r="G266" s="139" t="s">
        <v>1747</v>
      </c>
      <c r="H266" s="139" t="s">
        <v>1789</v>
      </c>
      <c r="I266" s="139" t="s">
        <v>1790</v>
      </c>
      <c r="J266" s="139" t="s">
        <v>1791</v>
      </c>
      <c r="K266" s="139" t="s">
        <v>1792</v>
      </c>
      <c r="L266" s="139" t="s">
        <v>1793</v>
      </c>
      <c r="M266" s="139" t="s">
        <v>608</v>
      </c>
      <c r="N266" s="141"/>
      <c r="O266" s="142"/>
      <c r="P266" s="142"/>
      <c r="Q266" s="146" t="s">
        <v>56</v>
      </c>
      <c r="R266" s="141"/>
      <c r="S266" s="150" t="s">
        <v>56</v>
      </c>
      <c r="T266" s="145" t="s">
        <v>106</v>
      </c>
      <c r="U266" s="141"/>
    </row>
    <row r="267" spans="1:21" ht="45">
      <c r="A267" s="139">
        <v>265</v>
      </c>
      <c r="B267" s="139" t="s">
        <v>106</v>
      </c>
      <c r="C267" s="139" t="s">
        <v>106</v>
      </c>
      <c r="D267" s="139" t="s">
        <v>105</v>
      </c>
      <c r="E267" s="139" t="s">
        <v>464</v>
      </c>
      <c r="F267" s="140">
        <v>72.900000000000006</v>
      </c>
      <c r="G267" s="139" t="s">
        <v>1747</v>
      </c>
      <c r="H267" s="139" t="s">
        <v>1794</v>
      </c>
      <c r="I267" s="139" t="s">
        <v>1795</v>
      </c>
      <c r="J267" s="139" t="s">
        <v>1796</v>
      </c>
      <c r="K267" s="139" t="s">
        <v>1797</v>
      </c>
      <c r="L267" s="139" t="s">
        <v>1798</v>
      </c>
      <c r="M267" s="139" t="s">
        <v>56</v>
      </c>
      <c r="N267" s="141"/>
      <c r="O267" s="142"/>
      <c r="P267" s="142"/>
      <c r="Q267" s="146" t="s">
        <v>56</v>
      </c>
      <c r="R267" s="141"/>
      <c r="S267" s="150" t="s">
        <v>56</v>
      </c>
      <c r="T267" s="145" t="s">
        <v>106</v>
      </c>
      <c r="U267" s="141"/>
    </row>
    <row r="268" spans="1:21" ht="105">
      <c r="A268" s="139">
        <v>266</v>
      </c>
      <c r="B268" s="139" t="s">
        <v>106</v>
      </c>
      <c r="C268" s="139" t="s">
        <v>106</v>
      </c>
      <c r="D268" s="139" t="s">
        <v>105</v>
      </c>
      <c r="E268" s="139" t="s">
        <v>465</v>
      </c>
      <c r="F268" s="140">
        <v>72.900000000000006</v>
      </c>
      <c r="G268" s="139" t="s">
        <v>1747</v>
      </c>
      <c r="H268" s="139" t="s">
        <v>1799</v>
      </c>
      <c r="I268" s="139" t="s">
        <v>1800</v>
      </c>
      <c r="J268" s="139" t="s">
        <v>1801</v>
      </c>
      <c r="K268" s="139" t="s">
        <v>1802</v>
      </c>
      <c r="L268" s="139" t="s">
        <v>608</v>
      </c>
      <c r="M268" s="139" t="s">
        <v>56</v>
      </c>
      <c r="N268" s="141"/>
      <c r="O268" s="142"/>
      <c r="P268" s="142"/>
      <c r="Q268" s="146" t="s">
        <v>56</v>
      </c>
      <c r="R268" s="141"/>
      <c r="S268" s="150" t="s">
        <v>56</v>
      </c>
      <c r="T268" s="145" t="s">
        <v>106</v>
      </c>
      <c r="U268" s="141"/>
    </row>
    <row r="269" spans="1:21" ht="255">
      <c r="A269" s="139">
        <v>267</v>
      </c>
      <c r="B269" s="139" t="s">
        <v>106</v>
      </c>
      <c r="C269" s="139" t="s">
        <v>105</v>
      </c>
      <c r="D269" s="139" t="s">
        <v>105</v>
      </c>
      <c r="E269" s="139" t="s">
        <v>466</v>
      </c>
      <c r="F269" s="140">
        <v>1.96</v>
      </c>
      <c r="G269" s="139" t="s">
        <v>1747</v>
      </c>
      <c r="H269" s="139" t="s">
        <v>1803</v>
      </c>
      <c r="I269" s="139" t="s">
        <v>1804</v>
      </c>
      <c r="J269" s="139" t="s">
        <v>1805</v>
      </c>
      <c r="K269" s="139" t="s">
        <v>1806</v>
      </c>
      <c r="L269" s="139" t="s">
        <v>1807</v>
      </c>
      <c r="M269" s="139" t="s">
        <v>1808</v>
      </c>
      <c r="N269" s="141"/>
      <c r="O269" s="142"/>
      <c r="P269" s="142"/>
      <c r="Q269" s="146" t="s">
        <v>56</v>
      </c>
      <c r="R269" s="141"/>
      <c r="S269" s="150" t="s">
        <v>56</v>
      </c>
      <c r="T269" s="145" t="s">
        <v>106</v>
      </c>
      <c r="U269" s="141"/>
    </row>
    <row r="270" spans="1:21" ht="90">
      <c r="A270" s="139">
        <v>268</v>
      </c>
      <c r="B270" s="139" t="s">
        <v>106</v>
      </c>
      <c r="C270" s="139" t="s">
        <v>105</v>
      </c>
      <c r="D270" s="139" t="s">
        <v>105</v>
      </c>
      <c r="E270" s="139" t="s">
        <v>467</v>
      </c>
      <c r="F270" s="140">
        <v>1.96</v>
      </c>
      <c r="G270" s="139" t="s">
        <v>1747</v>
      </c>
      <c r="H270" s="139" t="s">
        <v>1809</v>
      </c>
      <c r="I270" s="139" t="s">
        <v>1810</v>
      </c>
      <c r="J270" s="139" t="s">
        <v>1811</v>
      </c>
      <c r="K270" s="139" t="s">
        <v>1812</v>
      </c>
      <c r="L270" s="139" t="s">
        <v>1813</v>
      </c>
      <c r="M270" s="139" t="s">
        <v>1814</v>
      </c>
      <c r="N270" s="141"/>
      <c r="O270" s="142"/>
      <c r="P270" s="142"/>
      <c r="Q270" s="146" t="s">
        <v>56</v>
      </c>
      <c r="R270" s="141"/>
      <c r="S270" s="150" t="s">
        <v>56</v>
      </c>
      <c r="T270" s="145" t="s">
        <v>106</v>
      </c>
      <c r="U270" s="141"/>
    </row>
    <row r="271" spans="1:21" ht="90">
      <c r="A271" s="139">
        <v>269</v>
      </c>
      <c r="B271" s="139" t="s">
        <v>106</v>
      </c>
      <c r="C271" s="139" t="s">
        <v>106</v>
      </c>
      <c r="D271" s="139" t="s">
        <v>105</v>
      </c>
      <c r="E271" s="139" t="s">
        <v>468</v>
      </c>
      <c r="F271" s="140">
        <v>6.68</v>
      </c>
      <c r="G271" s="139" t="s">
        <v>1747</v>
      </c>
      <c r="H271" s="139" t="s">
        <v>468</v>
      </c>
      <c r="I271" s="139" t="s">
        <v>1815</v>
      </c>
      <c r="J271" s="139" t="s">
        <v>1816</v>
      </c>
      <c r="K271" s="139" t="s">
        <v>1817</v>
      </c>
      <c r="L271" s="139" t="s">
        <v>1818</v>
      </c>
      <c r="M271" s="139" t="s">
        <v>608</v>
      </c>
      <c r="N271" s="141"/>
      <c r="O271" s="142"/>
      <c r="P271" s="142"/>
      <c r="Q271" s="146" t="s">
        <v>56</v>
      </c>
      <c r="R271" s="141"/>
      <c r="S271" s="150" t="s">
        <v>56</v>
      </c>
      <c r="T271" s="145" t="s">
        <v>106</v>
      </c>
      <c r="U271" s="141"/>
    </row>
    <row r="272" spans="1:21" ht="135">
      <c r="A272" s="139">
        <v>270</v>
      </c>
      <c r="B272" s="139" t="s">
        <v>106</v>
      </c>
      <c r="C272" s="139" t="s">
        <v>105</v>
      </c>
      <c r="D272" s="139" t="s">
        <v>105</v>
      </c>
      <c r="E272" s="139" t="s">
        <v>469</v>
      </c>
      <c r="F272" s="140">
        <v>0.78</v>
      </c>
      <c r="G272" s="139" t="s">
        <v>1747</v>
      </c>
      <c r="H272" s="139" t="s">
        <v>469</v>
      </c>
      <c r="I272" s="139" t="s">
        <v>1819</v>
      </c>
      <c r="J272" s="139" t="s">
        <v>1820</v>
      </c>
      <c r="K272" s="139" t="s">
        <v>1821</v>
      </c>
      <c r="L272" s="151" t="s">
        <v>1822</v>
      </c>
      <c r="M272" s="151" t="s">
        <v>1823</v>
      </c>
      <c r="N272" s="141"/>
      <c r="O272" s="142"/>
      <c r="P272" s="142"/>
      <c r="Q272" s="146" t="s">
        <v>56</v>
      </c>
      <c r="R272" s="141"/>
      <c r="S272" s="150" t="s">
        <v>56</v>
      </c>
      <c r="T272" s="145" t="s">
        <v>106</v>
      </c>
      <c r="U272" s="141"/>
    </row>
    <row r="273" spans="1:21" ht="255">
      <c r="A273" s="139">
        <v>271</v>
      </c>
      <c r="B273" s="139" t="s">
        <v>105</v>
      </c>
      <c r="C273" s="139" t="s">
        <v>105</v>
      </c>
      <c r="D273" s="139" t="s">
        <v>105</v>
      </c>
      <c r="E273" s="139" t="s">
        <v>470</v>
      </c>
      <c r="F273" s="140">
        <v>4.5999999999999996</v>
      </c>
      <c r="G273" s="139" t="s">
        <v>1747</v>
      </c>
      <c r="H273" s="139" t="s">
        <v>470</v>
      </c>
      <c r="I273" s="139" t="s">
        <v>1824</v>
      </c>
      <c r="J273" s="139" t="s">
        <v>1825</v>
      </c>
      <c r="K273" s="139" t="s">
        <v>1826</v>
      </c>
      <c r="L273" s="139" t="s">
        <v>1827</v>
      </c>
      <c r="M273" s="151" t="s">
        <v>1828</v>
      </c>
      <c r="N273" s="141"/>
      <c r="O273" s="142"/>
      <c r="P273" s="142"/>
      <c r="Q273" s="146" t="s">
        <v>56</v>
      </c>
      <c r="R273" s="141"/>
      <c r="S273" s="150" t="s">
        <v>56</v>
      </c>
      <c r="T273" s="145" t="s">
        <v>106</v>
      </c>
      <c r="U273" s="141"/>
    </row>
    <row r="274" spans="1:21" ht="90">
      <c r="A274" s="139">
        <v>272</v>
      </c>
      <c r="B274" s="139" t="s">
        <v>106</v>
      </c>
      <c r="C274" s="139" t="s">
        <v>106</v>
      </c>
      <c r="D274" s="139" t="s">
        <v>105</v>
      </c>
      <c r="E274" s="139" t="s">
        <v>471</v>
      </c>
      <c r="F274" s="140">
        <v>1.1200000000000001</v>
      </c>
      <c r="G274" s="139" t="s">
        <v>1747</v>
      </c>
      <c r="H274" s="139" t="s">
        <v>471</v>
      </c>
      <c r="I274" s="139" t="s">
        <v>1829</v>
      </c>
      <c r="J274" s="139" t="s">
        <v>1830</v>
      </c>
      <c r="K274" s="139" t="s">
        <v>1831</v>
      </c>
      <c r="L274" s="139" t="s">
        <v>1832</v>
      </c>
      <c r="M274" s="139" t="s">
        <v>1833</v>
      </c>
      <c r="N274" s="141"/>
      <c r="O274" s="142"/>
      <c r="P274" s="142"/>
      <c r="Q274" s="146" t="s">
        <v>56</v>
      </c>
      <c r="R274" s="141"/>
      <c r="S274" s="150" t="s">
        <v>56</v>
      </c>
      <c r="T274" s="145" t="s">
        <v>106</v>
      </c>
      <c r="U274" s="141"/>
    </row>
    <row r="275" spans="1:21" ht="90">
      <c r="A275" s="139">
        <v>273</v>
      </c>
      <c r="B275" s="139" t="s">
        <v>106</v>
      </c>
      <c r="C275" s="139" t="s">
        <v>106</v>
      </c>
      <c r="D275" s="139" t="s">
        <v>105</v>
      </c>
      <c r="E275" s="139" t="s">
        <v>472</v>
      </c>
      <c r="F275" s="140">
        <v>0.33</v>
      </c>
      <c r="G275" s="139" t="s">
        <v>1747</v>
      </c>
      <c r="H275" s="139" t="s">
        <v>472</v>
      </c>
      <c r="I275" s="139" t="s">
        <v>1834</v>
      </c>
      <c r="J275" s="139" t="s">
        <v>1835</v>
      </c>
      <c r="K275" s="139" t="s">
        <v>1836</v>
      </c>
      <c r="L275" s="139" t="s">
        <v>608</v>
      </c>
      <c r="M275" s="139" t="s">
        <v>608</v>
      </c>
      <c r="N275" s="141"/>
      <c r="O275" s="142"/>
      <c r="P275" s="142"/>
      <c r="Q275" s="146" t="s">
        <v>56</v>
      </c>
      <c r="R275" s="141"/>
      <c r="S275" s="150" t="s">
        <v>56</v>
      </c>
      <c r="T275" s="145" t="s">
        <v>106</v>
      </c>
      <c r="U275" s="141"/>
    </row>
    <row r="276" spans="1:21" ht="150">
      <c r="A276" s="139">
        <v>274</v>
      </c>
      <c r="B276" s="139" t="s">
        <v>106</v>
      </c>
      <c r="C276" s="139" t="s">
        <v>106</v>
      </c>
      <c r="D276" s="139" t="s">
        <v>105</v>
      </c>
      <c r="E276" s="139" t="s">
        <v>473</v>
      </c>
      <c r="F276" s="140">
        <v>32.65</v>
      </c>
      <c r="G276" s="139" t="s">
        <v>1747</v>
      </c>
      <c r="H276" s="139" t="s">
        <v>473</v>
      </c>
      <c r="I276" s="139" t="s">
        <v>1837</v>
      </c>
      <c r="J276" s="139" t="s">
        <v>1838</v>
      </c>
      <c r="K276" s="139" t="s">
        <v>1839</v>
      </c>
      <c r="L276" s="139" t="s">
        <v>608</v>
      </c>
      <c r="M276" s="139" t="s">
        <v>608</v>
      </c>
      <c r="N276" s="141"/>
      <c r="O276" s="142"/>
      <c r="P276" s="142"/>
      <c r="Q276" s="146" t="s">
        <v>56</v>
      </c>
      <c r="R276" s="141"/>
      <c r="S276" s="150" t="s">
        <v>56</v>
      </c>
      <c r="T276" s="145" t="s">
        <v>106</v>
      </c>
      <c r="U276" s="141"/>
    </row>
    <row r="277" spans="1:21" ht="240">
      <c r="A277" s="139">
        <v>275</v>
      </c>
      <c r="B277" s="139" t="s">
        <v>106</v>
      </c>
      <c r="C277" s="139" t="s">
        <v>105</v>
      </c>
      <c r="D277" s="139" t="s">
        <v>105</v>
      </c>
      <c r="E277" s="139" t="s">
        <v>474</v>
      </c>
      <c r="F277" s="140">
        <v>2.39</v>
      </c>
      <c r="G277" s="139" t="s">
        <v>1747</v>
      </c>
      <c r="H277" s="139" t="s">
        <v>474</v>
      </c>
      <c r="I277" s="139" t="s">
        <v>1840</v>
      </c>
      <c r="J277" s="139" t="s">
        <v>1841</v>
      </c>
      <c r="K277" s="139" t="s">
        <v>1842</v>
      </c>
      <c r="L277" s="139" t="s">
        <v>608</v>
      </c>
      <c r="M277" s="139" t="s">
        <v>1843</v>
      </c>
      <c r="N277" s="141"/>
      <c r="O277" s="142"/>
      <c r="P277" s="142"/>
      <c r="Q277" s="146" t="s">
        <v>56</v>
      </c>
      <c r="R277" s="141"/>
      <c r="S277" s="150" t="s">
        <v>56</v>
      </c>
      <c r="T277" s="145" t="s">
        <v>106</v>
      </c>
      <c r="U277" s="141"/>
    </row>
    <row r="278" spans="1:21" ht="315">
      <c r="A278" s="139">
        <v>276</v>
      </c>
      <c r="B278" s="139" t="s">
        <v>105</v>
      </c>
      <c r="C278" s="139" t="s">
        <v>105</v>
      </c>
      <c r="D278" s="139" t="s">
        <v>105</v>
      </c>
      <c r="E278" s="139" t="s">
        <v>475</v>
      </c>
      <c r="F278" s="140">
        <v>11.3</v>
      </c>
      <c r="G278" s="139" t="s">
        <v>1747</v>
      </c>
      <c r="H278" s="139" t="s">
        <v>475</v>
      </c>
      <c r="I278" s="139" t="s">
        <v>1844</v>
      </c>
      <c r="J278" s="139" t="s">
        <v>1845</v>
      </c>
      <c r="K278" s="139" t="s">
        <v>1846</v>
      </c>
      <c r="L278" s="139" t="s">
        <v>608</v>
      </c>
      <c r="M278" s="139" t="s">
        <v>1847</v>
      </c>
      <c r="N278" s="141"/>
      <c r="O278" s="142"/>
      <c r="P278" s="142"/>
      <c r="Q278" s="146" t="s">
        <v>56</v>
      </c>
      <c r="R278" s="141"/>
      <c r="S278" s="150" t="s">
        <v>56</v>
      </c>
      <c r="T278" s="145" t="s">
        <v>106</v>
      </c>
      <c r="U278" s="141"/>
    </row>
    <row r="279" spans="1:21" ht="150">
      <c r="A279" s="139">
        <v>277</v>
      </c>
      <c r="B279" s="139" t="s">
        <v>106</v>
      </c>
      <c r="C279" s="139" t="s">
        <v>106</v>
      </c>
      <c r="D279" s="139" t="s">
        <v>105</v>
      </c>
      <c r="E279" s="139" t="s">
        <v>476</v>
      </c>
      <c r="F279" s="140">
        <v>1.37</v>
      </c>
      <c r="G279" s="139" t="s">
        <v>1747</v>
      </c>
      <c r="H279" s="139" t="s">
        <v>476</v>
      </c>
      <c r="I279" s="139" t="s">
        <v>1848</v>
      </c>
      <c r="J279" s="139" t="s">
        <v>1849</v>
      </c>
      <c r="K279" s="139" t="s">
        <v>1850</v>
      </c>
      <c r="L279" s="139" t="s">
        <v>608</v>
      </c>
      <c r="M279" s="139" t="s">
        <v>608</v>
      </c>
      <c r="N279" s="141"/>
      <c r="O279" s="142"/>
      <c r="P279" s="142"/>
      <c r="Q279" s="146" t="s">
        <v>56</v>
      </c>
      <c r="R279" s="141"/>
      <c r="S279" s="150" t="s">
        <v>56</v>
      </c>
      <c r="T279" s="145" t="s">
        <v>106</v>
      </c>
      <c r="U279" s="141"/>
    </row>
    <row r="280" spans="1:21" ht="75">
      <c r="A280" s="139">
        <v>278</v>
      </c>
      <c r="B280" s="139" t="s">
        <v>106</v>
      </c>
      <c r="C280" s="139" t="s">
        <v>106</v>
      </c>
      <c r="D280" s="139" t="s">
        <v>105</v>
      </c>
      <c r="E280" s="139" t="s">
        <v>477</v>
      </c>
      <c r="F280" s="140">
        <v>5.09</v>
      </c>
      <c r="G280" s="139" t="s">
        <v>1747</v>
      </c>
      <c r="H280" s="139" t="s">
        <v>477</v>
      </c>
      <c r="I280" s="139" t="s">
        <v>1851</v>
      </c>
      <c r="J280" s="139" t="s">
        <v>1852</v>
      </c>
      <c r="K280" s="139" t="s">
        <v>1853</v>
      </c>
      <c r="L280" s="139" t="s">
        <v>608</v>
      </c>
      <c r="M280" s="139" t="s">
        <v>608</v>
      </c>
      <c r="N280" s="141"/>
      <c r="O280" s="142"/>
      <c r="P280" s="142"/>
      <c r="Q280" s="146" t="s">
        <v>56</v>
      </c>
      <c r="R280" s="141"/>
      <c r="S280" s="150" t="s">
        <v>56</v>
      </c>
      <c r="T280" s="145" t="s">
        <v>106</v>
      </c>
      <c r="U280" s="141"/>
    </row>
    <row r="281" spans="1:21" ht="195">
      <c r="A281" s="139">
        <v>279</v>
      </c>
      <c r="B281" s="139" t="s">
        <v>105</v>
      </c>
      <c r="C281" s="139" t="s">
        <v>105</v>
      </c>
      <c r="D281" s="139" t="s">
        <v>105</v>
      </c>
      <c r="E281" s="139" t="s">
        <v>478</v>
      </c>
      <c r="F281" s="140">
        <v>15.33</v>
      </c>
      <c r="G281" s="139" t="s">
        <v>1747</v>
      </c>
      <c r="H281" s="139" t="s">
        <v>478</v>
      </c>
      <c r="I281" s="139" t="s">
        <v>1854</v>
      </c>
      <c r="J281" s="139" t="s">
        <v>1855</v>
      </c>
      <c r="K281" s="139" t="s">
        <v>1856</v>
      </c>
      <c r="L281" s="139" t="s">
        <v>1857</v>
      </c>
      <c r="M281" s="139" t="s">
        <v>1858</v>
      </c>
      <c r="N281" s="141"/>
      <c r="O281" s="142"/>
      <c r="P281" s="142"/>
      <c r="Q281" s="146" t="s">
        <v>56</v>
      </c>
      <c r="R281" s="141"/>
      <c r="S281" s="150" t="s">
        <v>56</v>
      </c>
      <c r="T281" s="145" t="s">
        <v>106</v>
      </c>
      <c r="U281" s="141"/>
    </row>
    <row r="282" spans="1:21" ht="225">
      <c r="A282" s="139">
        <v>280</v>
      </c>
      <c r="B282" s="139" t="s">
        <v>106</v>
      </c>
      <c r="C282" s="139" t="s">
        <v>106</v>
      </c>
      <c r="D282" s="139" t="s">
        <v>105</v>
      </c>
      <c r="E282" s="139" t="s">
        <v>479</v>
      </c>
      <c r="F282" s="140">
        <v>15.33</v>
      </c>
      <c r="G282" s="139" t="s">
        <v>1747</v>
      </c>
      <c r="H282" s="139" t="s">
        <v>1859</v>
      </c>
      <c r="I282" s="139" t="s">
        <v>1860</v>
      </c>
      <c r="J282" s="139" t="s">
        <v>1861</v>
      </c>
      <c r="K282" s="139" t="s">
        <v>1862</v>
      </c>
      <c r="L282" s="151" t="s">
        <v>1863</v>
      </c>
      <c r="M282" s="139" t="s">
        <v>1864</v>
      </c>
      <c r="N282" s="141"/>
      <c r="O282" s="142"/>
      <c r="P282" s="142"/>
      <c r="Q282" s="146" t="s">
        <v>56</v>
      </c>
      <c r="R282" s="141"/>
      <c r="S282" s="150" t="s">
        <v>56</v>
      </c>
      <c r="T282" s="145" t="s">
        <v>106</v>
      </c>
      <c r="U282" s="141"/>
    </row>
    <row r="283" spans="1:21" ht="150">
      <c r="A283" s="139">
        <v>281</v>
      </c>
      <c r="B283" s="139" t="s">
        <v>106</v>
      </c>
      <c r="C283" s="139" t="s">
        <v>106</v>
      </c>
      <c r="D283" s="139" t="s">
        <v>105</v>
      </c>
      <c r="E283" s="139" t="s">
        <v>480</v>
      </c>
      <c r="F283" s="140">
        <v>16.93</v>
      </c>
      <c r="G283" s="139" t="s">
        <v>1747</v>
      </c>
      <c r="H283" s="139" t="s">
        <v>480</v>
      </c>
      <c r="I283" s="139" t="s">
        <v>1865</v>
      </c>
      <c r="J283" s="139" t="s">
        <v>1866</v>
      </c>
      <c r="K283" s="139" t="s">
        <v>1867</v>
      </c>
      <c r="L283" s="139" t="s">
        <v>608</v>
      </c>
      <c r="M283" s="139" t="s">
        <v>608</v>
      </c>
      <c r="N283" s="141"/>
      <c r="O283" s="142"/>
      <c r="P283" s="142"/>
      <c r="Q283" s="146" t="s">
        <v>56</v>
      </c>
      <c r="R283" s="141"/>
      <c r="S283" s="150" t="s">
        <v>56</v>
      </c>
      <c r="T283" s="145" t="s">
        <v>106</v>
      </c>
      <c r="U283" s="141"/>
    </row>
    <row r="284" spans="1:21" ht="165">
      <c r="A284" s="139">
        <v>282</v>
      </c>
      <c r="B284" s="139" t="s">
        <v>106</v>
      </c>
      <c r="C284" s="139" t="s">
        <v>106</v>
      </c>
      <c r="D284" s="139" t="s">
        <v>105</v>
      </c>
      <c r="E284" s="139" t="s">
        <v>481</v>
      </c>
      <c r="F284" s="140">
        <v>75.22</v>
      </c>
      <c r="G284" s="139" t="s">
        <v>1747</v>
      </c>
      <c r="H284" s="139" t="s">
        <v>481</v>
      </c>
      <c r="I284" s="139" t="s">
        <v>1868</v>
      </c>
      <c r="J284" s="139" t="s">
        <v>1869</v>
      </c>
      <c r="K284" s="139" t="s">
        <v>1870</v>
      </c>
      <c r="L284" s="139" t="s">
        <v>608</v>
      </c>
      <c r="M284" s="139" t="s">
        <v>608</v>
      </c>
      <c r="N284" s="141"/>
      <c r="O284" s="142"/>
      <c r="P284" s="142"/>
      <c r="Q284" s="146" t="s">
        <v>56</v>
      </c>
      <c r="R284" s="141"/>
      <c r="S284" s="150" t="s">
        <v>56</v>
      </c>
      <c r="T284" s="145" t="s">
        <v>106</v>
      </c>
      <c r="U284" s="141"/>
    </row>
    <row r="285" spans="1:21" ht="165">
      <c r="A285" s="139">
        <v>283</v>
      </c>
      <c r="B285" s="139" t="s">
        <v>106</v>
      </c>
      <c r="C285" s="139" t="s">
        <v>106</v>
      </c>
      <c r="D285" s="139" t="s">
        <v>105</v>
      </c>
      <c r="E285" s="139" t="s">
        <v>482</v>
      </c>
      <c r="F285" s="140">
        <v>75.22</v>
      </c>
      <c r="G285" s="139" t="s">
        <v>1747</v>
      </c>
      <c r="H285" s="139" t="s">
        <v>1871</v>
      </c>
      <c r="I285" s="139" t="s">
        <v>1872</v>
      </c>
      <c r="J285" s="139" t="s">
        <v>1873</v>
      </c>
      <c r="K285" s="139" t="s">
        <v>1874</v>
      </c>
      <c r="L285" s="139" t="s">
        <v>1875</v>
      </c>
      <c r="M285" s="139" t="s">
        <v>1876</v>
      </c>
      <c r="N285" s="141"/>
      <c r="O285" s="142"/>
      <c r="P285" s="142"/>
      <c r="Q285" s="146" t="s">
        <v>56</v>
      </c>
      <c r="R285" s="141"/>
      <c r="S285" s="150" t="s">
        <v>56</v>
      </c>
      <c r="T285" s="145" t="s">
        <v>106</v>
      </c>
      <c r="U285" s="141"/>
    </row>
    <row r="286" spans="1:21" ht="390">
      <c r="A286" s="139">
        <v>284</v>
      </c>
      <c r="B286" s="139" t="s">
        <v>106</v>
      </c>
      <c r="C286" s="139" t="s">
        <v>106</v>
      </c>
      <c r="D286" s="139" t="s">
        <v>105</v>
      </c>
      <c r="E286" s="139" t="s">
        <v>483</v>
      </c>
      <c r="F286" s="140">
        <v>75.13</v>
      </c>
      <c r="G286" s="139" t="s">
        <v>1877</v>
      </c>
      <c r="H286" s="139" t="s">
        <v>1878</v>
      </c>
      <c r="I286" s="139" t="s">
        <v>595</v>
      </c>
      <c r="J286" s="139" t="s">
        <v>1879</v>
      </c>
      <c r="K286" s="139" t="s">
        <v>1880</v>
      </c>
      <c r="L286" s="139" t="s">
        <v>1881</v>
      </c>
      <c r="M286" s="139" t="s">
        <v>608</v>
      </c>
      <c r="N286" s="141"/>
      <c r="O286" s="142"/>
      <c r="P286" s="142"/>
      <c r="Q286" s="146" t="s">
        <v>56</v>
      </c>
      <c r="R286" s="141"/>
      <c r="S286" s="150" t="s">
        <v>56</v>
      </c>
      <c r="T286" s="145" t="s">
        <v>106</v>
      </c>
      <c r="U286" s="141"/>
    </row>
    <row r="287" spans="1:21" ht="285">
      <c r="A287" s="139">
        <v>285</v>
      </c>
      <c r="B287" s="139" t="s">
        <v>105</v>
      </c>
      <c r="C287" s="139" t="s">
        <v>105</v>
      </c>
      <c r="D287" s="139" t="s">
        <v>105</v>
      </c>
      <c r="E287" s="139" t="s">
        <v>484</v>
      </c>
      <c r="F287" s="140">
        <v>45.59</v>
      </c>
      <c r="G287" s="139" t="s">
        <v>1877</v>
      </c>
      <c r="H287" s="139" t="s">
        <v>1882</v>
      </c>
      <c r="I287" s="139" t="s">
        <v>1883</v>
      </c>
      <c r="J287" s="139" t="s">
        <v>1884</v>
      </c>
      <c r="K287" s="139" t="s">
        <v>1885</v>
      </c>
      <c r="L287" s="139" t="s">
        <v>1886</v>
      </c>
      <c r="M287" s="139" t="s">
        <v>608</v>
      </c>
      <c r="N287" s="141"/>
      <c r="O287" s="142"/>
      <c r="P287" s="142"/>
      <c r="Q287" s="146" t="s">
        <v>56</v>
      </c>
      <c r="R287" s="141"/>
      <c r="S287" s="150" t="s">
        <v>56</v>
      </c>
      <c r="T287" s="145" t="s">
        <v>106</v>
      </c>
      <c r="U287" s="141"/>
    </row>
    <row r="288" spans="1:21" ht="75">
      <c r="A288" s="139">
        <v>286</v>
      </c>
      <c r="B288" s="139" t="s">
        <v>105</v>
      </c>
      <c r="C288" s="139" t="s">
        <v>105</v>
      </c>
      <c r="D288" s="139" t="s">
        <v>105</v>
      </c>
      <c r="E288" s="139" t="s">
        <v>485</v>
      </c>
      <c r="F288" s="140">
        <v>45.59</v>
      </c>
      <c r="G288" s="139" t="s">
        <v>1877</v>
      </c>
      <c r="H288" s="139" t="s">
        <v>1887</v>
      </c>
      <c r="I288" s="139" t="s">
        <v>1888</v>
      </c>
      <c r="J288" s="139" t="s">
        <v>1889</v>
      </c>
      <c r="K288" s="139" t="s">
        <v>1890</v>
      </c>
      <c r="L288" s="139" t="s">
        <v>1891</v>
      </c>
      <c r="M288" s="139" t="s">
        <v>608</v>
      </c>
      <c r="N288" s="141"/>
      <c r="O288" s="142"/>
      <c r="P288" s="142"/>
      <c r="Q288" s="146" t="s">
        <v>56</v>
      </c>
      <c r="R288" s="141"/>
      <c r="S288" s="150" t="s">
        <v>56</v>
      </c>
      <c r="T288" s="145" t="s">
        <v>106</v>
      </c>
      <c r="U288" s="141"/>
    </row>
    <row r="289" spans="1:21" ht="75">
      <c r="A289" s="139">
        <v>287</v>
      </c>
      <c r="B289" s="139" t="s">
        <v>106</v>
      </c>
      <c r="C289" s="139" t="s">
        <v>106</v>
      </c>
      <c r="D289" s="139" t="s">
        <v>105</v>
      </c>
      <c r="E289" s="139" t="s">
        <v>486</v>
      </c>
      <c r="F289" s="140">
        <v>45.59</v>
      </c>
      <c r="G289" s="139" t="s">
        <v>1877</v>
      </c>
      <c r="H289" s="139" t="s">
        <v>1892</v>
      </c>
      <c r="I289" s="139" t="s">
        <v>1893</v>
      </c>
      <c r="J289" s="139" t="s">
        <v>1894</v>
      </c>
      <c r="K289" s="139" t="s">
        <v>1895</v>
      </c>
      <c r="L289" s="139" t="s">
        <v>608</v>
      </c>
      <c r="M289" s="139" t="s">
        <v>56</v>
      </c>
      <c r="N289" s="141"/>
      <c r="O289" s="142"/>
      <c r="P289" s="142"/>
      <c r="Q289" s="146" t="s">
        <v>56</v>
      </c>
      <c r="R289" s="141"/>
      <c r="S289" s="150" t="s">
        <v>56</v>
      </c>
      <c r="T289" s="145" t="s">
        <v>106</v>
      </c>
      <c r="U289" s="141"/>
    </row>
    <row r="290" spans="1:21" ht="409.5">
      <c r="A290" s="139">
        <v>288</v>
      </c>
      <c r="B290" s="139" t="s">
        <v>105</v>
      </c>
      <c r="C290" s="139" t="s">
        <v>105</v>
      </c>
      <c r="D290" s="139" t="s">
        <v>105</v>
      </c>
      <c r="E290" s="139" t="s">
        <v>487</v>
      </c>
      <c r="F290" s="140">
        <v>147.59</v>
      </c>
      <c r="G290" s="139" t="s">
        <v>1877</v>
      </c>
      <c r="H290" s="139" t="s">
        <v>1896</v>
      </c>
      <c r="I290" s="139" t="s">
        <v>1897</v>
      </c>
      <c r="J290" s="139" t="s">
        <v>1898</v>
      </c>
      <c r="K290" s="139" t="s">
        <v>1899</v>
      </c>
      <c r="L290" s="139" t="s">
        <v>1900</v>
      </c>
      <c r="M290" s="139" t="s">
        <v>608</v>
      </c>
      <c r="N290" s="141"/>
      <c r="O290" s="142"/>
      <c r="P290" s="142"/>
      <c r="Q290" s="146" t="s">
        <v>56</v>
      </c>
      <c r="R290" s="141"/>
      <c r="S290" s="150" t="s">
        <v>56</v>
      </c>
      <c r="T290" s="145" t="s">
        <v>106</v>
      </c>
      <c r="U290" s="141"/>
    </row>
    <row r="291" spans="1:21" ht="390">
      <c r="A291" s="139">
        <v>289</v>
      </c>
      <c r="B291" s="139" t="s">
        <v>105</v>
      </c>
      <c r="C291" s="139" t="s">
        <v>105</v>
      </c>
      <c r="D291" s="139" t="s">
        <v>105</v>
      </c>
      <c r="E291" s="139" t="s">
        <v>488</v>
      </c>
      <c r="F291" s="140">
        <v>111.73</v>
      </c>
      <c r="G291" s="139" t="s">
        <v>1877</v>
      </c>
      <c r="H291" s="139" t="s">
        <v>1901</v>
      </c>
      <c r="I291" s="139" t="s">
        <v>1902</v>
      </c>
      <c r="J291" s="139" t="s">
        <v>1903</v>
      </c>
      <c r="K291" s="139" t="s">
        <v>1904</v>
      </c>
      <c r="L291" s="139" t="s">
        <v>608</v>
      </c>
      <c r="M291" s="139" t="s">
        <v>1905</v>
      </c>
      <c r="N291" s="141"/>
      <c r="O291" s="142"/>
      <c r="P291" s="142"/>
      <c r="Q291" s="146" t="s">
        <v>56</v>
      </c>
      <c r="R291" s="141"/>
      <c r="S291" s="150" t="s">
        <v>56</v>
      </c>
      <c r="T291" s="145" t="s">
        <v>106</v>
      </c>
      <c r="U291" s="141"/>
    </row>
    <row r="292" spans="1:21" ht="60">
      <c r="A292" s="139">
        <v>290</v>
      </c>
      <c r="B292" s="139" t="s">
        <v>106</v>
      </c>
      <c r="C292" s="139" t="s">
        <v>106</v>
      </c>
      <c r="D292" s="139" t="s">
        <v>105</v>
      </c>
      <c r="E292" s="139" t="s">
        <v>489</v>
      </c>
      <c r="F292" s="140">
        <v>111.73</v>
      </c>
      <c r="G292" s="139" t="s">
        <v>1877</v>
      </c>
      <c r="H292" s="139" t="s">
        <v>1906</v>
      </c>
      <c r="I292" s="139" t="s">
        <v>1907</v>
      </c>
      <c r="J292" s="139" t="s">
        <v>1908</v>
      </c>
      <c r="K292" s="139" t="s">
        <v>1909</v>
      </c>
      <c r="L292" s="139" t="s">
        <v>608</v>
      </c>
      <c r="M292" s="139" t="s">
        <v>56</v>
      </c>
      <c r="N292" s="141"/>
      <c r="O292" s="142"/>
      <c r="P292" s="142"/>
      <c r="Q292" s="146" t="s">
        <v>56</v>
      </c>
      <c r="R292" s="141"/>
      <c r="S292" s="150" t="s">
        <v>56</v>
      </c>
      <c r="T292" s="145" t="s">
        <v>106</v>
      </c>
      <c r="U292" s="141"/>
    </row>
    <row r="293" spans="1:21" ht="120">
      <c r="A293" s="139">
        <v>291</v>
      </c>
      <c r="B293" s="139" t="s">
        <v>106</v>
      </c>
      <c r="C293" s="139" t="s">
        <v>106</v>
      </c>
      <c r="D293" s="139" t="s">
        <v>105</v>
      </c>
      <c r="E293" s="139" t="s">
        <v>490</v>
      </c>
      <c r="F293" s="140">
        <v>111.73</v>
      </c>
      <c r="G293" s="139" t="s">
        <v>1877</v>
      </c>
      <c r="H293" s="139" t="s">
        <v>1910</v>
      </c>
      <c r="I293" s="139" t="s">
        <v>1911</v>
      </c>
      <c r="J293" s="139" t="s">
        <v>1912</v>
      </c>
      <c r="K293" s="139" t="s">
        <v>1913</v>
      </c>
      <c r="L293" s="139" t="s">
        <v>608</v>
      </c>
      <c r="M293" s="139" t="s">
        <v>608</v>
      </c>
      <c r="N293" s="141"/>
      <c r="O293" s="142"/>
      <c r="P293" s="142"/>
      <c r="Q293" s="146" t="s">
        <v>56</v>
      </c>
      <c r="R293" s="141"/>
      <c r="S293" s="150" t="s">
        <v>56</v>
      </c>
      <c r="T293" s="145" t="s">
        <v>106</v>
      </c>
      <c r="U293" s="141"/>
    </row>
    <row r="294" spans="1:21" ht="105">
      <c r="A294" s="139">
        <v>292</v>
      </c>
      <c r="B294" s="139" t="s">
        <v>105</v>
      </c>
      <c r="C294" s="139" t="s">
        <v>105</v>
      </c>
      <c r="D294" s="139" t="s">
        <v>105</v>
      </c>
      <c r="E294" s="139" t="s">
        <v>491</v>
      </c>
      <c r="F294" s="140">
        <v>50.31</v>
      </c>
      <c r="G294" s="139" t="s">
        <v>1877</v>
      </c>
      <c r="H294" s="139" t="s">
        <v>1914</v>
      </c>
      <c r="I294" s="139" t="s">
        <v>1915</v>
      </c>
      <c r="J294" s="139" t="s">
        <v>1916</v>
      </c>
      <c r="K294" s="139" t="s">
        <v>1917</v>
      </c>
      <c r="L294" s="139" t="s">
        <v>1918</v>
      </c>
      <c r="M294" s="139" t="s">
        <v>608</v>
      </c>
      <c r="N294" s="141"/>
      <c r="O294" s="142"/>
      <c r="P294" s="142"/>
      <c r="Q294" s="146" t="s">
        <v>56</v>
      </c>
      <c r="R294" s="141"/>
      <c r="S294" s="150" t="s">
        <v>56</v>
      </c>
      <c r="T294" s="145" t="s">
        <v>106</v>
      </c>
      <c r="U294" s="141"/>
    </row>
    <row r="295" spans="1:21" ht="135">
      <c r="A295" s="139">
        <v>293</v>
      </c>
      <c r="B295" s="139" t="s">
        <v>106</v>
      </c>
      <c r="C295" s="139" t="s">
        <v>106</v>
      </c>
      <c r="D295" s="139" t="s">
        <v>105</v>
      </c>
      <c r="E295" s="139" t="s">
        <v>492</v>
      </c>
      <c r="F295" s="140">
        <v>34.33</v>
      </c>
      <c r="G295" s="139" t="s">
        <v>1877</v>
      </c>
      <c r="H295" s="139" t="s">
        <v>1919</v>
      </c>
      <c r="I295" s="139" t="s">
        <v>1920</v>
      </c>
      <c r="J295" s="139" t="s">
        <v>1921</v>
      </c>
      <c r="K295" s="139" t="s">
        <v>1922</v>
      </c>
      <c r="L295" s="139" t="s">
        <v>608</v>
      </c>
      <c r="M295" s="139" t="s">
        <v>1923</v>
      </c>
      <c r="N295" s="141"/>
      <c r="O295" s="142"/>
      <c r="P295" s="142"/>
      <c r="Q295" s="146" t="s">
        <v>56</v>
      </c>
      <c r="R295" s="141"/>
      <c r="S295" s="150" t="s">
        <v>56</v>
      </c>
      <c r="T295" s="145" t="s">
        <v>106</v>
      </c>
      <c r="U295" s="141"/>
    </row>
    <row r="296" spans="1:21" ht="135">
      <c r="A296" s="139">
        <v>294</v>
      </c>
      <c r="B296" s="139" t="s">
        <v>106</v>
      </c>
      <c r="C296" s="139" t="s">
        <v>106</v>
      </c>
      <c r="D296" s="139" t="s">
        <v>105</v>
      </c>
      <c r="E296" s="139" t="s">
        <v>493</v>
      </c>
      <c r="F296" s="140">
        <v>111.73</v>
      </c>
      <c r="G296" s="139" t="s">
        <v>1877</v>
      </c>
      <c r="H296" s="139" t="s">
        <v>1924</v>
      </c>
      <c r="I296" s="139" t="s">
        <v>1925</v>
      </c>
      <c r="J296" s="139" t="s">
        <v>1926</v>
      </c>
      <c r="K296" s="139" t="s">
        <v>1927</v>
      </c>
      <c r="L296" s="139" t="s">
        <v>608</v>
      </c>
      <c r="M296" s="139" t="s">
        <v>56</v>
      </c>
      <c r="N296" s="141"/>
      <c r="O296" s="142"/>
      <c r="P296" s="142"/>
      <c r="Q296" s="146" t="s">
        <v>56</v>
      </c>
      <c r="R296" s="141"/>
      <c r="S296" s="150" t="s">
        <v>56</v>
      </c>
      <c r="T296" s="145" t="s">
        <v>106</v>
      </c>
      <c r="U296" s="141"/>
    </row>
    <row r="297" spans="1:21" ht="60">
      <c r="A297" s="139">
        <v>295</v>
      </c>
      <c r="B297" s="139" t="s">
        <v>106</v>
      </c>
      <c r="C297" s="139" t="s">
        <v>106</v>
      </c>
      <c r="D297" s="139" t="s">
        <v>105</v>
      </c>
      <c r="E297" s="139" t="s">
        <v>494</v>
      </c>
      <c r="F297" s="140">
        <v>12.72</v>
      </c>
      <c r="G297" s="139" t="s">
        <v>1877</v>
      </c>
      <c r="H297" s="139" t="s">
        <v>1928</v>
      </c>
      <c r="I297" s="139" t="s">
        <v>1929</v>
      </c>
      <c r="J297" s="139" t="s">
        <v>1930</v>
      </c>
      <c r="K297" s="139" t="s">
        <v>1931</v>
      </c>
      <c r="L297" s="139" t="s">
        <v>56</v>
      </c>
      <c r="M297" s="139" t="s">
        <v>608</v>
      </c>
      <c r="N297" s="141"/>
      <c r="O297" s="142"/>
      <c r="P297" s="142"/>
      <c r="Q297" s="146" t="s">
        <v>56</v>
      </c>
      <c r="R297" s="141"/>
      <c r="S297" s="150" t="s">
        <v>56</v>
      </c>
      <c r="T297" s="145" t="s">
        <v>106</v>
      </c>
      <c r="U297" s="141"/>
    </row>
    <row r="298" spans="1:21" ht="60">
      <c r="A298" s="139">
        <v>296</v>
      </c>
      <c r="B298" s="139" t="s">
        <v>106</v>
      </c>
      <c r="C298" s="139" t="s">
        <v>106</v>
      </c>
      <c r="D298" s="139" t="s">
        <v>105</v>
      </c>
      <c r="E298" s="139" t="s">
        <v>495</v>
      </c>
      <c r="F298" s="140">
        <v>134.91</v>
      </c>
      <c r="G298" s="139" t="s">
        <v>1877</v>
      </c>
      <c r="H298" s="139" t="s">
        <v>1932</v>
      </c>
      <c r="I298" s="139" t="s">
        <v>1933</v>
      </c>
      <c r="J298" s="139" t="s">
        <v>1934</v>
      </c>
      <c r="K298" s="139" t="s">
        <v>1935</v>
      </c>
      <c r="L298" s="139" t="s">
        <v>608</v>
      </c>
      <c r="M298" s="139" t="s">
        <v>56</v>
      </c>
      <c r="N298" s="141"/>
      <c r="O298" s="142"/>
      <c r="P298" s="142"/>
      <c r="Q298" s="146" t="s">
        <v>56</v>
      </c>
      <c r="R298" s="141"/>
      <c r="S298" s="150" t="s">
        <v>56</v>
      </c>
      <c r="T298" s="145" t="s">
        <v>106</v>
      </c>
      <c r="U298" s="141"/>
    </row>
    <row r="299" spans="1:21" ht="195">
      <c r="A299" s="139">
        <v>297</v>
      </c>
      <c r="B299" s="139" t="s">
        <v>106</v>
      </c>
      <c r="C299" s="139" t="s">
        <v>106</v>
      </c>
      <c r="D299" s="139" t="s">
        <v>105</v>
      </c>
      <c r="E299" s="139" t="s">
        <v>496</v>
      </c>
      <c r="F299" s="140">
        <v>6.34</v>
      </c>
      <c r="G299" s="139" t="s">
        <v>1877</v>
      </c>
      <c r="H299" s="139" t="s">
        <v>1936</v>
      </c>
      <c r="I299" s="139" t="s">
        <v>1937</v>
      </c>
      <c r="J299" s="139" t="s">
        <v>1938</v>
      </c>
      <c r="K299" s="139" t="s">
        <v>1939</v>
      </c>
      <c r="L299" s="139" t="s">
        <v>1940</v>
      </c>
      <c r="M299" s="139"/>
      <c r="N299" s="141"/>
      <c r="O299" s="142"/>
      <c r="P299" s="142"/>
      <c r="Q299" s="146" t="s">
        <v>56</v>
      </c>
      <c r="R299" s="141"/>
      <c r="S299" s="150" t="s">
        <v>56</v>
      </c>
      <c r="T299" s="145" t="s">
        <v>106</v>
      </c>
      <c r="U299" s="141"/>
    </row>
    <row r="300" spans="1:21" ht="180">
      <c r="A300" s="139">
        <v>298</v>
      </c>
      <c r="B300" s="139" t="s">
        <v>106</v>
      </c>
      <c r="C300" s="139" t="s">
        <v>106</v>
      </c>
      <c r="D300" s="139" t="s">
        <v>105</v>
      </c>
      <c r="E300" s="139" t="s">
        <v>497</v>
      </c>
      <c r="F300" s="140">
        <v>86.67</v>
      </c>
      <c r="G300" s="139" t="s">
        <v>1877</v>
      </c>
      <c r="H300" s="139" t="s">
        <v>1941</v>
      </c>
      <c r="I300" s="139" t="s">
        <v>1942</v>
      </c>
      <c r="J300" s="139" t="s">
        <v>1943</v>
      </c>
      <c r="K300" s="139" t="s">
        <v>1944</v>
      </c>
      <c r="L300" s="139" t="s">
        <v>1945</v>
      </c>
      <c r="M300" s="139" t="s">
        <v>56</v>
      </c>
      <c r="N300" s="141"/>
      <c r="O300" s="142"/>
      <c r="P300" s="142"/>
      <c r="Q300" s="146" t="s">
        <v>56</v>
      </c>
      <c r="R300" s="141"/>
      <c r="S300" s="150" t="s">
        <v>56</v>
      </c>
      <c r="T300" s="145" t="s">
        <v>106</v>
      </c>
      <c r="U300" s="141"/>
    </row>
    <row r="301" spans="1:21" ht="120">
      <c r="A301" s="139">
        <v>299</v>
      </c>
      <c r="B301" s="139" t="s">
        <v>105</v>
      </c>
      <c r="C301" s="139" t="s">
        <v>105</v>
      </c>
      <c r="D301" s="139" t="s">
        <v>105</v>
      </c>
      <c r="E301" s="139" t="s">
        <v>498</v>
      </c>
      <c r="F301" s="140">
        <v>104.29</v>
      </c>
      <c r="G301" s="139" t="s">
        <v>1877</v>
      </c>
      <c r="H301" s="139" t="s">
        <v>1946</v>
      </c>
      <c r="I301" s="139" t="s">
        <v>1947</v>
      </c>
      <c r="J301" s="139" t="s">
        <v>1948</v>
      </c>
      <c r="K301" s="139" t="s">
        <v>1949</v>
      </c>
      <c r="L301" s="139" t="s">
        <v>608</v>
      </c>
      <c r="M301" s="139" t="s">
        <v>608</v>
      </c>
      <c r="N301" s="141"/>
      <c r="O301" s="142"/>
      <c r="P301" s="142"/>
      <c r="Q301" s="146" t="s">
        <v>56</v>
      </c>
      <c r="R301" s="141"/>
      <c r="S301" s="150" t="s">
        <v>56</v>
      </c>
      <c r="T301" s="145" t="s">
        <v>106</v>
      </c>
      <c r="U301" s="141"/>
    </row>
    <row r="302" spans="1:21" ht="75">
      <c r="A302" s="139">
        <v>300</v>
      </c>
      <c r="B302" s="139" t="s">
        <v>106</v>
      </c>
      <c r="C302" s="139" t="s">
        <v>106</v>
      </c>
      <c r="D302" s="139" t="s">
        <v>105</v>
      </c>
      <c r="E302" s="139" t="s">
        <v>499</v>
      </c>
      <c r="F302" s="140">
        <v>104.29</v>
      </c>
      <c r="G302" s="139" t="s">
        <v>1877</v>
      </c>
      <c r="H302" s="139" t="s">
        <v>1950</v>
      </c>
      <c r="I302" s="139" t="s">
        <v>1951</v>
      </c>
      <c r="J302" s="139" t="s">
        <v>1952</v>
      </c>
      <c r="K302" s="139" t="s">
        <v>1953</v>
      </c>
      <c r="L302" s="139" t="s">
        <v>1954</v>
      </c>
      <c r="M302" s="139" t="s">
        <v>608</v>
      </c>
      <c r="N302" s="141"/>
      <c r="O302" s="142"/>
      <c r="P302" s="142"/>
      <c r="Q302" s="146" t="s">
        <v>56</v>
      </c>
      <c r="R302" s="141"/>
      <c r="S302" s="150" t="s">
        <v>56</v>
      </c>
      <c r="T302" s="145" t="s">
        <v>106</v>
      </c>
      <c r="U302" s="141"/>
    </row>
    <row r="303" spans="1:21" ht="75">
      <c r="A303" s="139">
        <v>301</v>
      </c>
      <c r="B303" s="139" t="s">
        <v>105</v>
      </c>
      <c r="C303" s="139" t="s">
        <v>105</v>
      </c>
      <c r="D303" s="139" t="s">
        <v>105</v>
      </c>
      <c r="E303" s="139" t="s">
        <v>500</v>
      </c>
      <c r="F303" s="140">
        <v>104.29</v>
      </c>
      <c r="G303" s="139" t="s">
        <v>1877</v>
      </c>
      <c r="H303" s="139" t="s">
        <v>1955</v>
      </c>
      <c r="I303" s="139" t="s">
        <v>1956</v>
      </c>
      <c r="J303" s="139" t="s">
        <v>1957</v>
      </c>
      <c r="K303" s="139" t="s">
        <v>1958</v>
      </c>
      <c r="L303" s="139" t="s">
        <v>608</v>
      </c>
      <c r="M303" s="139" t="s">
        <v>608</v>
      </c>
      <c r="N303" s="141"/>
      <c r="O303" s="142"/>
      <c r="P303" s="142"/>
      <c r="Q303" s="146" t="s">
        <v>56</v>
      </c>
      <c r="R303" s="141"/>
      <c r="S303" s="150" t="s">
        <v>56</v>
      </c>
      <c r="T303" s="145" t="s">
        <v>106</v>
      </c>
      <c r="U303" s="141"/>
    </row>
    <row r="304" spans="1:21" ht="135">
      <c r="A304" s="139">
        <v>302</v>
      </c>
      <c r="B304" s="139" t="s">
        <v>106</v>
      </c>
      <c r="C304" s="139" t="s">
        <v>106</v>
      </c>
      <c r="D304" s="139" t="s">
        <v>105</v>
      </c>
      <c r="E304" s="139" t="s">
        <v>501</v>
      </c>
      <c r="F304" s="140">
        <v>50.3</v>
      </c>
      <c r="G304" s="139" t="s">
        <v>1877</v>
      </c>
      <c r="H304" s="139" t="s">
        <v>1959</v>
      </c>
      <c r="I304" s="139" t="s">
        <v>1960</v>
      </c>
      <c r="J304" s="139" t="s">
        <v>1961</v>
      </c>
      <c r="K304" s="139" t="s">
        <v>1962</v>
      </c>
      <c r="L304" s="139" t="s">
        <v>608</v>
      </c>
      <c r="M304" s="139" t="s">
        <v>1963</v>
      </c>
      <c r="N304" s="141"/>
      <c r="O304" s="142"/>
      <c r="P304" s="142"/>
      <c r="Q304" s="146" t="s">
        <v>56</v>
      </c>
      <c r="R304" s="141"/>
      <c r="S304" s="150" t="s">
        <v>56</v>
      </c>
      <c r="T304" s="145" t="s">
        <v>106</v>
      </c>
      <c r="U304" s="141"/>
    </row>
    <row r="305" spans="1:21" ht="45">
      <c r="A305" s="139">
        <v>303</v>
      </c>
      <c r="B305" s="139" t="s">
        <v>106</v>
      </c>
      <c r="C305" s="139" t="s">
        <v>106</v>
      </c>
      <c r="D305" s="139" t="s">
        <v>105</v>
      </c>
      <c r="E305" s="139" t="s">
        <v>502</v>
      </c>
      <c r="F305" s="140">
        <v>50.3</v>
      </c>
      <c r="G305" s="139" t="s">
        <v>1877</v>
      </c>
      <c r="H305" s="139" t="s">
        <v>1964</v>
      </c>
      <c r="I305" s="139" t="s">
        <v>1965</v>
      </c>
      <c r="J305" s="139" t="s">
        <v>1966</v>
      </c>
      <c r="K305" s="139" t="s">
        <v>1967</v>
      </c>
      <c r="L305" s="139" t="s">
        <v>608</v>
      </c>
      <c r="M305" s="139" t="s">
        <v>608</v>
      </c>
      <c r="N305" s="141"/>
      <c r="O305" s="142"/>
      <c r="P305" s="142"/>
      <c r="Q305" s="146" t="s">
        <v>56</v>
      </c>
      <c r="R305" s="141"/>
      <c r="S305" s="150" t="s">
        <v>56</v>
      </c>
      <c r="T305" s="145" t="s">
        <v>106</v>
      </c>
      <c r="U305" s="141"/>
    </row>
    <row r="306" spans="1:21" ht="240">
      <c r="A306" s="139">
        <v>304</v>
      </c>
      <c r="B306" s="139" t="s">
        <v>106</v>
      </c>
      <c r="C306" s="139" t="s">
        <v>106</v>
      </c>
      <c r="D306" s="139" t="s">
        <v>105</v>
      </c>
      <c r="E306" s="139" t="s">
        <v>503</v>
      </c>
      <c r="F306" s="140">
        <v>65.400000000000006</v>
      </c>
      <c r="G306" s="139" t="s">
        <v>1877</v>
      </c>
      <c r="H306" s="139" t="s">
        <v>503</v>
      </c>
      <c r="I306" s="139" t="s">
        <v>1968</v>
      </c>
      <c r="J306" s="139" t="s">
        <v>1969</v>
      </c>
      <c r="K306" s="139" t="s">
        <v>1970</v>
      </c>
      <c r="L306" s="139" t="s">
        <v>608</v>
      </c>
      <c r="M306" s="139" t="s">
        <v>1971</v>
      </c>
      <c r="N306" s="141"/>
      <c r="O306" s="142"/>
      <c r="P306" s="142"/>
      <c r="Q306" s="146" t="s">
        <v>56</v>
      </c>
      <c r="R306" s="141"/>
      <c r="S306" s="150" t="s">
        <v>56</v>
      </c>
      <c r="T306" s="145" t="s">
        <v>106</v>
      </c>
      <c r="U306" s="141"/>
    </row>
    <row r="307" spans="1:21" ht="105">
      <c r="A307" s="139">
        <v>305</v>
      </c>
      <c r="B307" s="139" t="s">
        <v>106</v>
      </c>
      <c r="C307" s="139" t="s">
        <v>106</v>
      </c>
      <c r="D307" s="139" t="s">
        <v>105</v>
      </c>
      <c r="E307" s="139" t="s">
        <v>504</v>
      </c>
      <c r="F307" s="140">
        <v>0</v>
      </c>
      <c r="G307" s="139" t="s">
        <v>1877</v>
      </c>
      <c r="H307" s="139" t="s">
        <v>504</v>
      </c>
      <c r="I307" s="139" t="s">
        <v>1972</v>
      </c>
      <c r="J307" s="139" t="s">
        <v>1973</v>
      </c>
      <c r="K307" s="139" t="s">
        <v>1974</v>
      </c>
      <c r="L307" s="139" t="s">
        <v>1975</v>
      </c>
      <c r="M307" s="139" t="s">
        <v>608</v>
      </c>
      <c r="N307" s="141"/>
      <c r="O307" s="142"/>
      <c r="P307" s="142"/>
      <c r="Q307" s="146" t="s">
        <v>56</v>
      </c>
      <c r="R307" s="141"/>
      <c r="S307" s="150" t="s">
        <v>56</v>
      </c>
      <c r="T307" s="145" t="s">
        <v>106</v>
      </c>
      <c r="U307" s="141"/>
    </row>
    <row r="308" spans="1:21" ht="180">
      <c r="A308" s="139">
        <v>306</v>
      </c>
      <c r="B308" s="139" t="s">
        <v>106</v>
      </c>
      <c r="C308" s="139" t="s">
        <v>106</v>
      </c>
      <c r="D308" s="139" t="s">
        <v>105</v>
      </c>
      <c r="E308" s="139" t="s">
        <v>505</v>
      </c>
      <c r="F308" s="140">
        <v>0</v>
      </c>
      <c r="G308" s="139" t="s">
        <v>1877</v>
      </c>
      <c r="H308" s="139" t="s">
        <v>505</v>
      </c>
      <c r="I308" s="139" t="s">
        <v>1976</v>
      </c>
      <c r="J308" s="139" t="s">
        <v>1977</v>
      </c>
      <c r="K308" s="139" t="s">
        <v>1978</v>
      </c>
      <c r="L308" s="139" t="s">
        <v>608</v>
      </c>
      <c r="M308" s="139" t="s">
        <v>608</v>
      </c>
      <c r="N308" s="141"/>
      <c r="O308" s="142"/>
      <c r="P308" s="142"/>
      <c r="Q308" s="146" t="s">
        <v>56</v>
      </c>
      <c r="R308" s="141"/>
      <c r="S308" s="150" t="s">
        <v>56</v>
      </c>
      <c r="T308" s="145" t="s">
        <v>106</v>
      </c>
      <c r="U308" s="141"/>
    </row>
    <row r="309" spans="1:21" ht="75">
      <c r="A309" s="139">
        <v>307</v>
      </c>
      <c r="B309" s="139" t="s">
        <v>106</v>
      </c>
      <c r="C309" s="139" t="s">
        <v>106</v>
      </c>
      <c r="D309" s="139" t="s">
        <v>105</v>
      </c>
      <c r="E309" s="139" t="s">
        <v>506</v>
      </c>
      <c r="F309" s="140">
        <v>0.96</v>
      </c>
      <c r="G309" s="139" t="s">
        <v>1877</v>
      </c>
      <c r="H309" s="139" t="s">
        <v>506</v>
      </c>
      <c r="I309" s="139" t="s">
        <v>1979</v>
      </c>
      <c r="J309" s="139" t="s">
        <v>1980</v>
      </c>
      <c r="K309" s="139" t="s">
        <v>1981</v>
      </c>
      <c r="L309" s="139" t="s">
        <v>608</v>
      </c>
      <c r="M309" s="139" t="s">
        <v>608</v>
      </c>
      <c r="N309" s="141"/>
      <c r="O309" s="142"/>
      <c r="P309" s="142"/>
      <c r="Q309" s="146" t="s">
        <v>56</v>
      </c>
      <c r="R309" s="141"/>
      <c r="S309" s="150" t="s">
        <v>56</v>
      </c>
      <c r="T309" s="145" t="s">
        <v>106</v>
      </c>
      <c r="U309" s="141"/>
    </row>
    <row r="310" spans="1:21" ht="390">
      <c r="A310" s="139">
        <v>308</v>
      </c>
      <c r="B310" s="139" t="s">
        <v>106</v>
      </c>
      <c r="C310" s="139" t="s">
        <v>106</v>
      </c>
      <c r="D310" s="139" t="s">
        <v>105</v>
      </c>
      <c r="E310" s="139" t="s">
        <v>507</v>
      </c>
      <c r="F310" s="140">
        <v>3.31</v>
      </c>
      <c r="G310" s="139" t="s">
        <v>1982</v>
      </c>
      <c r="H310" s="139" t="s">
        <v>1983</v>
      </c>
      <c r="I310" s="139" t="s">
        <v>595</v>
      </c>
      <c r="J310" s="139" t="s">
        <v>1984</v>
      </c>
      <c r="K310" s="139" t="s">
        <v>1985</v>
      </c>
      <c r="L310" s="151" t="s">
        <v>1986</v>
      </c>
      <c r="M310" s="139" t="s">
        <v>608</v>
      </c>
      <c r="N310" s="141"/>
      <c r="O310" s="142"/>
      <c r="P310" s="142"/>
      <c r="Q310" s="146" t="s">
        <v>56</v>
      </c>
      <c r="R310" s="141"/>
      <c r="S310" s="150" t="s">
        <v>56</v>
      </c>
      <c r="T310" s="145" t="s">
        <v>106</v>
      </c>
      <c r="U310" s="141"/>
    </row>
    <row r="311" spans="1:21" ht="409.5">
      <c r="A311" s="139">
        <v>309</v>
      </c>
      <c r="B311" s="139" t="s">
        <v>106</v>
      </c>
      <c r="C311" s="139" t="s">
        <v>106</v>
      </c>
      <c r="D311" s="139" t="s">
        <v>105</v>
      </c>
      <c r="E311" s="139" t="s">
        <v>508</v>
      </c>
      <c r="F311" s="140">
        <v>3.15</v>
      </c>
      <c r="G311" s="139" t="s">
        <v>1982</v>
      </c>
      <c r="H311" s="139" t="s">
        <v>1987</v>
      </c>
      <c r="I311" s="139" t="s">
        <v>1988</v>
      </c>
      <c r="J311" s="139" t="s">
        <v>1989</v>
      </c>
      <c r="K311" s="139" t="s">
        <v>1990</v>
      </c>
      <c r="L311" s="139" t="s">
        <v>1991</v>
      </c>
      <c r="M311" s="139" t="s">
        <v>608</v>
      </c>
      <c r="N311" s="141"/>
      <c r="O311" s="142"/>
      <c r="P311" s="142"/>
      <c r="Q311" s="146" t="s">
        <v>56</v>
      </c>
      <c r="R311" s="141"/>
      <c r="S311" s="150" t="s">
        <v>56</v>
      </c>
      <c r="T311" s="145" t="s">
        <v>106</v>
      </c>
      <c r="U311" s="141"/>
    </row>
    <row r="312" spans="1:21" ht="210">
      <c r="A312" s="139">
        <v>310</v>
      </c>
      <c r="B312" s="139" t="s">
        <v>106</v>
      </c>
      <c r="C312" s="139" t="s">
        <v>106</v>
      </c>
      <c r="D312" s="139" t="s">
        <v>105</v>
      </c>
      <c r="E312" s="139" t="s">
        <v>509</v>
      </c>
      <c r="F312" s="140">
        <v>3.15</v>
      </c>
      <c r="G312" s="139" t="s">
        <v>1982</v>
      </c>
      <c r="H312" s="139" t="s">
        <v>1992</v>
      </c>
      <c r="I312" s="139" t="s">
        <v>1993</v>
      </c>
      <c r="J312" s="139" t="s">
        <v>1994</v>
      </c>
      <c r="K312" s="139" t="s">
        <v>1995</v>
      </c>
      <c r="L312" s="139" t="s">
        <v>608</v>
      </c>
      <c r="M312" s="139" t="s">
        <v>608</v>
      </c>
      <c r="N312" s="141"/>
      <c r="O312" s="142"/>
      <c r="P312" s="142"/>
      <c r="Q312" s="146" t="s">
        <v>56</v>
      </c>
      <c r="R312" s="141"/>
      <c r="S312" s="150" t="s">
        <v>56</v>
      </c>
      <c r="T312" s="145" t="s">
        <v>106</v>
      </c>
      <c r="U312" s="141"/>
    </row>
    <row r="313" spans="1:21" ht="225">
      <c r="A313" s="139">
        <v>311</v>
      </c>
      <c r="B313" s="139" t="s">
        <v>106</v>
      </c>
      <c r="C313" s="139" t="s">
        <v>106</v>
      </c>
      <c r="D313" s="139" t="s">
        <v>105</v>
      </c>
      <c r="E313" s="139" t="s">
        <v>510</v>
      </c>
      <c r="F313" s="140">
        <v>12.6</v>
      </c>
      <c r="G313" s="139" t="s">
        <v>1982</v>
      </c>
      <c r="H313" s="139" t="s">
        <v>1996</v>
      </c>
      <c r="I313" s="139" t="s">
        <v>1997</v>
      </c>
      <c r="J313" s="139" t="s">
        <v>1998</v>
      </c>
      <c r="K313" s="139" t="s">
        <v>1999</v>
      </c>
      <c r="L313" s="139" t="s">
        <v>608</v>
      </c>
      <c r="M313" s="139" t="s">
        <v>2000</v>
      </c>
      <c r="N313" s="141"/>
      <c r="O313" s="142"/>
      <c r="P313" s="142"/>
      <c r="Q313" s="146" t="s">
        <v>56</v>
      </c>
      <c r="R313" s="141"/>
      <c r="S313" s="150" t="s">
        <v>56</v>
      </c>
      <c r="T313" s="145" t="s">
        <v>106</v>
      </c>
      <c r="U313" s="141"/>
    </row>
    <row r="314" spans="1:21" ht="225">
      <c r="A314" s="139">
        <v>312</v>
      </c>
      <c r="B314" s="139" t="s">
        <v>106</v>
      </c>
      <c r="C314" s="139" t="s">
        <v>106</v>
      </c>
      <c r="D314" s="139" t="s">
        <v>105</v>
      </c>
      <c r="E314" s="139" t="s">
        <v>511</v>
      </c>
      <c r="F314" s="140">
        <v>9.4499999999999993</v>
      </c>
      <c r="G314" s="139" t="s">
        <v>1982</v>
      </c>
      <c r="H314" s="139" t="s">
        <v>2001</v>
      </c>
      <c r="I314" s="139" t="s">
        <v>2002</v>
      </c>
      <c r="J314" s="139" t="s">
        <v>2003</v>
      </c>
      <c r="K314" s="139" t="s">
        <v>2004</v>
      </c>
      <c r="L314" s="139" t="s">
        <v>608</v>
      </c>
      <c r="M314" s="139" t="s">
        <v>608</v>
      </c>
      <c r="N314" s="141"/>
      <c r="O314" s="142"/>
      <c r="P314" s="142"/>
      <c r="Q314" s="146" t="s">
        <v>56</v>
      </c>
      <c r="R314" s="141"/>
      <c r="S314" s="150" t="s">
        <v>56</v>
      </c>
      <c r="T314" s="145" t="s">
        <v>106</v>
      </c>
      <c r="U314" s="141"/>
    </row>
    <row r="315" spans="1:21" ht="150">
      <c r="A315" s="139">
        <v>313</v>
      </c>
      <c r="B315" s="139" t="s">
        <v>106</v>
      </c>
      <c r="C315" s="139" t="s">
        <v>106</v>
      </c>
      <c r="D315" s="139" t="s">
        <v>105</v>
      </c>
      <c r="E315" s="139" t="s">
        <v>512</v>
      </c>
      <c r="F315" s="140">
        <v>9.4499999999999993</v>
      </c>
      <c r="G315" s="139" t="s">
        <v>1982</v>
      </c>
      <c r="H315" s="139" t="s">
        <v>2005</v>
      </c>
      <c r="I315" s="139" t="s">
        <v>2006</v>
      </c>
      <c r="J315" s="139" t="s">
        <v>2007</v>
      </c>
      <c r="K315" s="139" t="s">
        <v>2008</v>
      </c>
      <c r="L315" s="139" t="s">
        <v>2009</v>
      </c>
      <c r="M315" s="139" t="s">
        <v>2010</v>
      </c>
      <c r="N315" s="141"/>
      <c r="O315" s="142"/>
      <c r="P315" s="142"/>
      <c r="Q315" s="146" t="s">
        <v>56</v>
      </c>
      <c r="R315" s="141"/>
      <c r="S315" s="150" t="s">
        <v>56</v>
      </c>
      <c r="T315" s="145" t="s">
        <v>106</v>
      </c>
      <c r="U315" s="141"/>
    </row>
    <row r="316" spans="1:21" ht="90">
      <c r="A316" s="139">
        <v>314</v>
      </c>
      <c r="B316" s="139" t="s">
        <v>106</v>
      </c>
      <c r="C316" s="139" t="s">
        <v>106</v>
      </c>
      <c r="D316" s="139" t="s">
        <v>105</v>
      </c>
      <c r="E316" s="139" t="s">
        <v>513</v>
      </c>
      <c r="F316" s="140">
        <v>9.4499999999999993</v>
      </c>
      <c r="G316" s="139" t="s">
        <v>1982</v>
      </c>
      <c r="H316" s="139" t="s">
        <v>2011</v>
      </c>
      <c r="I316" s="139" t="s">
        <v>2012</v>
      </c>
      <c r="J316" s="139" t="s">
        <v>2013</v>
      </c>
      <c r="K316" s="139" t="s">
        <v>2014</v>
      </c>
      <c r="L316" s="139" t="s">
        <v>2015</v>
      </c>
      <c r="M316" s="139" t="s">
        <v>2016</v>
      </c>
      <c r="N316" s="141"/>
      <c r="O316" s="142"/>
      <c r="P316" s="142"/>
      <c r="Q316" s="146" t="s">
        <v>56</v>
      </c>
      <c r="R316" s="141"/>
      <c r="S316" s="150" t="s">
        <v>56</v>
      </c>
      <c r="T316" s="145" t="s">
        <v>106</v>
      </c>
      <c r="U316" s="141"/>
    </row>
    <row r="317" spans="1:21" ht="90">
      <c r="A317" s="139">
        <v>315</v>
      </c>
      <c r="B317" s="139" t="s">
        <v>106</v>
      </c>
      <c r="C317" s="139" t="s">
        <v>106</v>
      </c>
      <c r="D317" s="139" t="s">
        <v>105</v>
      </c>
      <c r="E317" s="139" t="s">
        <v>514</v>
      </c>
      <c r="F317" s="140">
        <v>9.4499999999999993</v>
      </c>
      <c r="G317" s="139" t="s">
        <v>1982</v>
      </c>
      <c r="H317" s="139" t="s">
        <v>514</v>
      </c>
      <c r="I317" s="139" t="s">
        <v>2017</v>
      </c>
      <c r="J317" s="139" t="s">
        <v>2018</v>
      </c>
      <c r="K317" s="139" t="s">
        <v>2019</v>
      </c>
      <c r="L317" s="139" t="s">
        <v>608</v>
      </c>
      <c r="M317" s="139" t="s">
        <v>608</v>
      </c>
      <c r="N317" s="141"/>
      <c r="O317" s="142"/>
      <c r="P317" s="142"/>
      <c r="Q317" s="146" t="s">
        <v>56</v>
      </c>
      <c r="R317" s="141"/>
      <c r="S317" s="150" t="s">
        <v>56</v>
      </c>
      <c r="T317" s="145" t="s">
        <v>106</v>
      </c>
      <c r="U317" s="141"/>
    </row>
    <row r="318" spans="1:21" ht="120">
      <c r="A318" s="139">
        <v>316</v>
      </c>
      <c r="B318" s="139" t="s">
        <v>106</v>
      </c>
      <c r="C318" s="139" t="s">
        <v>106</v>
      </c>
      <c r="D318" s="139" t="s">
        <v>105</v>
      </c>
      <c r="E318" s="139" t="s">
        <v>515</v>
      </c>
      <c r="F318" s="140">
        <v>9.4499999999999993</v>
      </c>
      <c r="G318" s="139" t="s">
        <v>1982</v>
      </c>
      <c r="H318" s="139" t="s">
        <v>515</v>
      </c>
      <c r="I318" s="139" t="s">
        <v>2020</v>
      </c>
      <c r="J318" s="139" t="s">
        <v>2021</v>
      </c>
      <c r="K318" s="139" t="s">
        <v>2022</v>
      </c>
      <c r="L318" s="139" t="s">
        <v>608</v>
      </c>
      <c r="M318" s="139" t="s">
        <v>2023</v>
      </c>
      <c r="N318" s="141"/>
      <c r="O318" s="142"/>
      <c r="P318" s="142"/>
      <c r="Q318" s="146" t="s">
        <v>56</v>
      </c>
      <c r="R318" s="141"/>
      <c r="S318" s="150" t="s">
        <v>56</v>
      </c>
      <c r="T318" s="145" t="s">
        <v>106</v>
      </c>
      <c r="U318" s="141"/>
    </row>
    <row r="319" spans="1:21" ht="45">
      <c r="A319" s="139">
        <v>317</v>
      </c>
      <c r="B319" s="139" t="s">
        <v>106</v>
      </c>
      <c r="C319" s="139" t="s">
        <v>106</v>
      </c>
      <c r="D319" s="139" t="s">
        <v>105</v>
      </c>
      <c r="E319" s="139" t="s">
        <v>516</v>
      </c>
      <c r="F319" s="140">
        <v>9.4499999999999993</v>
      </c>
      <c r="G319" s="139" t="s">
        <v>1982</v>
      </c>
      <c r="H319" s="139" t="s">
        <v>2024</v>
      </c>
      <c r="I319" s="139" t="s">
        <v>2025</v>
      </c>
      <c r="J319" s="139" t="s">
        <v>2026</v>
      </c>
      <c r="K319" s="139" t="s">
        <v>2027</v>
      </c>
      <c r="L319" s="139" t="s">
        <v>608</v>
      </c>
      <c r="M319" s="139" t="s">
        <v>608</v>
      </c>
      <c r="N319" s="141"/>
      <c r="O319" s="142"/>
      <c r="P319" s="142"/>
      <c r="Q319" s="146" t="s">
        <v>56</v>
      </c>
      <c r="R319" s="141"/>
      <c r="S319" s="150" t="s">
        <v>56</v>
      </c>
      <c r="T319" s="145" t="s">
        <v>106</v>
      </c>
      <c r="U319" s="141"/>
    </row>
    <row r="320" spans="1:21" ht="60">
      <c r="A320" s="139">
        <v>318</v>
      </c>
      <c r="B320" s="139" t="s">
        <v>106</v>
      </c>
      <c r="C320" s="139" t="s">
        <v>106</v>
      </c>
      <c r="D320" s="139" t="s">
        <v>105</v>
      </c>
      <c r="E320" s="139" t="s">
        <v>517</v>
      </c>
      <c r="F320" s="140">
        <v>9.4499999999999993</v>
      </c>
      <c r="G320" s="139" t="s">
        <v>1982</v>
      </c>
      <c r="H320" s="139" t="s">
        <v>2028</v>
      </c>
      <c r="I320" s="139" t="s">
        <v>2029</v>
      </c>
      <c r="J320" s="139" t="s">
        <v>2030</v>
      </c>
      <c r="K320" s="139" t="s">
        <v>2027</v>
      </c>
      <c r="L320" s="139" t="s">
        <v>2031</v>
      </c>
      <c r="M320" s="139" t="s">
        <v>608</v>
      </c>
      <c r="N320" s="141"/>
      <c r="O320" s="142"/>
      <c r="P320" s="142"/>
      <c r="Q320" s="146" t="s">
        <v>56</v>
      </c>
      <c r="R320" s="141"/>
      <c r="S320" s="150" t="s">
        <v>56</v>
      </c>
      <c r="T320" s="145" t="s">
        <v>106</v>
      </c>
      <c r="U320" s="141"/>
    </row>
    <row r="321" spans="1:21" ht="135">
      <c r="A321" s="139">
        <v>319</v>
      </c>
      <c r="B321" s="139" t="s">
        <v>106</v>
      </c>
      <c r="C321" s="139" t="s">
        <v>106</v>
      </c>
      <c r="D321" s="139" t="s">
        <v>105</v>
      </c>
      <c r="E321" s="139" t="s">
        <v>518</v>
      </c>
      <c r="F321" s="155">
        <v>0.23</v>
      </c>
      <c r="G321" s="139" t="s">
        <v>1982</v>
      </c>
      <c r="H321" s="156" t="s">
        <v>518</v>
      </c>
      <c r="I321" s="139" t="s">
        <v>2032</v>
      </c>
      <c r="J321" s="139" t="s">
        <v>2033</v>
      </c>
      <c r="K321" s="139" t="s">
        <v>2034</v>
      </c>
      <c r="L321" s="139" t="s">
        <v>608</v>
      </c>
      <c r="M321" s="139" t="s">
        <v>608</v>
      </c>
      <c r="N321" s="141"/>
      <c r="O321" s="142"/>
      <c r="P321" s="142"/>
      <c r="Q321" s="146" t="s">
        <v>56</v>
      </c>
      <c r="R321" s="141"/>
      <c r="S321" s="157" t="s">
        <v>56</v>
      </c>
      <c r="T321" s="145" t="s">
        <v>106</v>
      </c>
      <c r="U321" s="158"/>
    </row>
    <row r="323" spans="1:21">
      <c r="C323" s="22">
        <f>COUNTIFS(C3:C321, "YES")</f>
        <v>80</v>
      </c>
      <c r="D323" s="22">
        <f>COUNTIFS(D1:D321, "Yes")</f>
        <v>319</v>
      </c>
    </row>
    <row r="329" spans="1:21">
      <c r="M329" s="22" t="s">
        <v>56</v>
      </c>
    </row>
  </sheetData>
  <autoFilter ref="A2:U321" xr:uid="{98C6A094-03FD-4E01-971D-C3C274D0F7B0}">
    <sortState xmlns:xlrd2="http://schemas.microsoft.com/office/spreadsheetml/2017/richdata2" ref="A3:U321">
      <sortCondition ref="E2:E321"/>
    </sortState>
  </autoFilter>
  <mergeCells count="2">
    <mergeCell ref="L1:M1"/>
    <mergeCell ref="A1:E1"/>
  </mergeCells>
  <conditionalFormatting sqref="T1">
    <cfRule type="cellIs" dxfId="7" priority="5" operator="equal">
      <formula>"r"</formula>
    </cfRule>
    <cfRule type="cellIs" dxfId="6" priority="6" operator="equal">
      <formula>"l"</formula>
    </cfRule>
    <cfRule type="cellIs" dxfId="5" priority="7" operator="equal">
      <formula>"m"</formula>
    </cfRule>
    <cfRule type="cellIs" dxfId="4" priority="8" operator="equal">
      <formula>"h"</formula>
    </cfRule>
    <cfRule type="cellIs" dxfId="3" priority="9" operator="equal">
      <formula>1</formula>
    </cfRule>
    <cfRule type="cellIs" dxfId="2" priority="10" operator="equal">
      <formula>"f"</formula>
    </cfRule>
  </conditionalFormatting>
  <conditionalFormatting sqref="T3:T321">
    <cfRule type="cellIs" dxfId="1" priority="1" operator="equal">
      <formula>"Yes"</formula>
    </cfRule>
    <cfRule type="cellIs" dxfId="0" priority="2" operator="equal">
      <formula>"No"</formula>
    </cfRule>
  </conditionalFormatting>
  <dataValidations count="4">
    <dataValidation type="list" allowBlank="1" showInputMessage="1" showErrorMessage="1" sqref="O3:O321" xr:uid="{FD33889A-79DE-478E-B119-B9F415AD68F0}">
      <formula1>"Service Provider Corporate, Service Provider System Specific, Service Provider Hybrid, Configured by Customer, Provided by Customer, Shared, Inherited from pre-existing StateRAMP or FedRAMP Authorization, Service Provider System Specific &amp; Shared"</formula1>
    </dataValidation>
    <dataValidation type="list" allowBlank="1" showInputMessage="1" showErrorMessage="1" sqref="P3:P321" xr:uid="{994A23CE-8EE7-4044-B98E-E4A8BD88003A}">
      <formula1>"Implemented, Partially Implemented, Planned, Alternative Implementation, Not Applicable"</formula1>
    </dataValidation>
    <dataValidation type="list" allowBlank="1" showInputMessage="1" showErrorMessage="1" sqref="T3:T321" xr:uid="{A4871DE7-DE35-4FC2-9866-9D1682E7513D}">
      <formula1>"Yes, No"</formula1>
    </dataValidation>
    <dataValidation type="list" allowBlank="1" showInputMessage="1" showErrorMessage="1" sqref="Q3:Q321" xr:uid="{59A58601-057E-4C1E-9B9D-9A176ADF870C}">
      <formula1>"Yes (IaaS), Yes (PaaS), Yes (SaaS), No"</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14E3F-5AE4-4D87-B65C-8F17BF5C77CB}">
  <sheetPr>
    <tabColor theme="0" tint="-0.499984740745262"/>
  </sheetPr>
  <dimension ref="A1:AA998"/>
  <sheetViews>
    <sheetView showGridLines="0" workbookViewId="0"/>
  </sheetViews>
  <sheetFormatPr defaultColWidth="14.42578125" defaultRowHeight="18"/>
  <cols>
    <col min="1" max="1" width="2.140625" style="7" customWidth="1"/>
    <col min="2" max="2" width="20.85546875" style="7" customWidth="1"/>
    <col min="3" max="3" width="39.85546875" style="7" customWidth="1"/>
    <col min="4" max="4" width="29.140625" style="7" customWidth="1"/>
    <col min="5" max="5" width="25.42578125" style="7" customWidth="1"/>
    <col min="6" max="6" width="52.7109375" style="7" customWidth="1"/>
    <col min="7" max="7" width="9.140625" style="7" customWidth="1"/>
    <col min="8" max="27" width="30.85546875" style="7" customWidth="1"/>
    <col min="28" max="16384" width="14.42578125" style="7"/>
  </cols>
  <sheetData>
    <row r="1" spans="1:27" ht="113.25" customHeight="1" thickBot="1">
      <c r="A1" s="5"/>
      <c r="B1" s="6"/>
      <c r="C1" s="178" t="s">
        <v>6</v>
      </c>
      <c r="D1" s="179"/>
      <c r="E1" s="179"/>
      <c r="F1" s="180"/>
      <c r="G1" s="5"/>
      <c r="H1" s="5"/>
      <c r="I1" s="5"/>
      <c r="J1" s="5"/>
      <c r="K1" s="5"/>
      <c r="L1" s="5"/>
      <c r="M1" s="5"/>
      <c r="N1" s="5"/>
      <c r="O1" s="5"/>
      <c r="P1" s="5"/>
      <c r="Q1" s="5"/>
      <c r="R1" s="5"/>
      <c r="S1" s="5"/>
      <c r="T1" s="5"/>
      <c r="U1" s="5"/>
      <c r="V1" s="5"/>
      <c r="W1" s="5"/>
      <c r="X1" s="5"/>
      <c r="Y1" s="5"/>
      <c r="Z1" s="5"/>
      <c r="AA1" s="5"/>
    </row>
    <row r="2" spans="1:27" ht="28.5">
      <c r="A2" s="8"/>
      <c r="B2" s="8"/>
      <c r="C2" s="9"/>
      <c r="D2" s="9"/>
      <c r="E2" s="9"/>
      <c r="F2" s="9"/>
      <c r="G2" s="8"/>
      <c r="H2" s="8"/>
      <c r="I2" s="8"/>
      <c r="J2" s="8"/>
      <c r="K2" s="8"/>
      <c r="L2" s="8"/>
      <c r="M2" s="8"/>
      <c r="N2" s="8"/>
      <c r="O2" s="8"/>
      <c r="P2" s="8"/>
      <c r="Q2" s="8"/>
      <c r="R2" s="8"/>
      <c r="S2" s="8"/>
      <c r="T2" s="8"/>
      <c r="U2" s="8"/>
      <c r="V2" s="8"/>
      <c r="W2" s="8"/>
      <c r="X2" s="8"/>
      <c r="Y2" s="8"/>
      <c r="Z2" s="8"/>
      <c r="AA2" s="8"/>
    </row>
    <row r="3" spans="1:27" ht="30" customHeight="1" thickBot="1">
      <c r="A3" s="10"/>
      <c r="B3" s="181" t="s">
        <v>7</v>
      </c>
      <c r="C3" s="181"/>
      <c r="D3" s="181"/>
      <c r="E3" s="181"/>
      <c r="F3" s="181"/>
      <c r="G3" s="10"/>
      <c r="H3" s="10"/>
      <c r="I3" s="10"/>
      <c r="J3" s="10"/>
      <c r="K3" s="10"/>
      <c r="L3" s="10"/>
      <c r="M3" s="10"/>
      <c r="N3" s="10"/>
      <c r="O3" s="10"/>
      <c r="P3" s="10"/>
      <c r="Q3" s="10"/>
      <c r="R3" s="10"/>
      <c r="S3" s="10"/>
      <c r="T3" s="10"/>
      <c r="U3" s="10"/>
      <c r="V3" s="10"/>
      <c r="W3" s="10"/>
      <c r="X3" s="10"/>
      <c r="Y3" s="10"/>
      <c r="Z3" s="10"/>
      <c r="AA3" s="10"/>
    </row>
    <row r="4" spans="1:27" ht="18.75" thickBot="1">
      <c r="A4" s="10"/>
      <c r="B4" s="19" t="s">
        <v>8</v>
      </c>
      <c r="C4" s="20" t="s">
        <v>9</v>
      </c>
      <c r="D4" s="20" t="s">
        <v>10</v>
      </c>
      <c r="E4" s="20"/>
      <c r="F4" s="19" t="s">
        <v>11</v>
      </c>
      <c r="G4" s="10"/>
      <c r="H4" s="10"/>
      <c r="I4" s="10"/>
      <c r="J4" s="10"/>
      <c r="K4" s="10"/>
      <c r="L4" s="10"/>
      <c r="M4" s="10"/>
      <c r="N4" s="10"/>
      <c r="O4" s="10"/>
      <c r="P4" s="10"/>
      <c r="Q4" s="10"/>
      <c r="R4" s="10"/>
      <c r="S4" s="10"/>
      <c r="T4" s="10"/>
      <c r="U4" s="10"/>
      <c r="V4" s="10"/>
      <c r="W4" s="10"/>
      <c r="X4" s="10"/>
      <c r="Y4" s="10"/>
      <c r="Z4" s="10"/>
      <c r="AA4" s="10"/>
    </row>
    <row r="5" spans="1:27" ht="19.5">
      <c r="A5" s="10"/>
      <c r="B5" s="169">
        <v>45261</v>
      </c>
      <c r="C5" s="170" t="s">
        <v>12</v>
      </c>
      <c r="D5" s="171">
        <v>1</v>
      </c>
      <c r="E5" s="172"/>
      <c r="F5" s="172" t="s">
        <v>13</v>
      </c>
      <c r="G5" s="10"/>
      <c r="H5" s="10"/>
      <c r="I5" s="10"/>
      <c r="J5" s="10"/>
      <c r="K5" s="10"/>
      <c r="L5" s="10"/>
      <c r="M5" s="10"/>
      <c r="N5" s="10"/>
      <c r="O5" s="10"/>
      <c r="P5" s="10"/>
      <c r="Q5" s="10"/>
      <c r="R5" s="10"/>
      <c r="S5" s="10"/>
      <c r="T5" s="10"/>
      <c r="U5" s="10"/>
      <c r="V5" s="10"/>
      <c r="W5" s="10"/>
      <c r="X5" s="10"/>
      <c r="Y5" s="10"/>
      <c r="Z5" s="10"/>
      <c r="AA5" s="10"/>
    </row>
    <row r="6" spans="1:27" ht="16.5" customHeight="1">
      <c r="A6" s="10"/>
      <c r="B6" s="169">
        <v>45296</v>
      </c>
      <c r="C6" s="170" t="s">
        <v>14</v>
      </c>
      <c r="D6" s="173">
        <v>1.01</v>
      </c>
      <c r="E6" s="172"/>
      <c r="F6" s="172" t="s">
        <v>13</v>
      </c>
      <c r="G6" s="10"/>
      <c r="H6" s="10"/>
      <c r="I6" s="10"/>
      <c r="J6" s="10"/>
      <c r="K6" s="10"/>
      <c r="L6" s="10"/>
      <c r="M6" s="10"/>
      <c r="N6" s="10"/>
      <c r="O6" s="10"/>
      <c r="P6" s="10"/>
      <c r="Q6" s="10"/>
      <c r="R6" s="10"/>
      <c r="S6" s="10"/>
      <c r="T6" s="10"/>
      <c r="U6" s="10"/>
      <c r="V6" s="10"/>
      <c r="W6" s="10"/>
      <c r="X6" s="10"/>
      <c r="Y6" s="10"/>
      <c r="Z6" s="10"/>
      <c r="AA6" s="10"/>
    </row>
    <row r="7" spans="1:27" ht="97.5">
      <c r="A7" s="10"/>
      <c r="B7" s="169">
        <v>45688</v>
      </c>
      <c r="C7" s="170" t="s">
        <v>15</v>
      </c>
      <c r="D7" s="173">
        <v>1.02</v>
      </c>
      <c r="E7" s="172"/>
      <c r="F7" s="172" t="s">
        <v>13</v>
      </c>
      <c r="G7" s="10"/>
      <c r="H7" s="10"/>
      <c r="I7" s="10"/>
      <c r="J7" s="10"/>
      <c r="K7" s="10"/>
      <c r="L7" s="10"/>
      <c r="M7" s="10"/>
      <c r="N7" s="10"/>
      <c r="O7" s="10"/>
      <c r="P7" s="10"/>
      <c r="Q7" s="10"/>
      <c r="R7" s="10"/>
      <c r="S7" s="10"/>
      <c r="T7" s="10"/>
      <c r="U7" s="10"/>
      <c r="V7" s="10"/>
      <c r="W7" s="10"/>
      <c r="X7" s="10"/>
      <c r="Y7" s="10"/>
      <c r="Z7" s="10"/>
      <c r="AA7" s="10"/>
    </row>
    <row r="8" spans="1:27" ht="19.5">
      <c r="A8" s="10"/>
      <c r="B8" s="169">
        <v>45729</v>
      </c>
      <c r="C8" s="170" t="s">
        <v>16</v>
      </c>
      <c r="D8" s="173">
        <v>1.03</v>
      </c>
      <c r="E8" s="172"/>
      <c r="F8" s="172" t="s">
        <v>13</v>
      </c>
      <c r="G8" s="10"/>
      <c r="H8" s="10"/>
      <c r="I8" s="10"/>
      <c r="J8" s="10"/>
      <c r="K8" s="10"/>
      <c r="L8" s="10"/>
      <c r="M8" s="10"/>
      <c r="N8" s="10"/>
      <c r="O8" s="10"/>
      <c r="P8" s="10"/>
      <c r="Q8" s="10"/>
      <c r="R8" s="10"/>
      <c r="S8" s="10"/>
      <c r="T8" s="10"/>
      <c r="U8" s="10"/>
      <c r="V8" s="10"/>
      <c r="W8" s="10"/>
      <c r="X8" s="10"/>
      <c r="Y8" s="10"/>
      <c r="Z8" s="10"/>
      <c r="AA8" s="10"/>
    </row>
    <row r="9" spans="1:27" ht="58.5">
      <c r="A9" s="10"/>
      <c r="B9" s="169">
        <v>45768</v>
      </c>
      <c r="C9" s="170" t="s">
        <v>17</v>
      </c>
      <c r="D9" s="173">
        <v>1.04</v>
      </c>
      <c r="E9" s="174"/>
      <c r="F9" s="172" t="s">
        <v>18</v>
      </c>
      <c r="G9" s="10"/>
      <c r="H9" s="10"/>
      <c r="I9" s="10"/>
      <c r="J9" s="10"/>
      <c r="K9" s="10"/>
      <c r="L9" s="10"/>
      <c r="M9" s="10"/>
      <c r="N9" s="10"/>
      <c r="O9" s="10"/>
      <c r="P9" s="10"/>
      <c r="Q9" s="10"/>
      <c r="R9" s="10"/>
      <c r="S9" s="10"/>
      <c r="T9" s="10"/>
      <c r="U9" s="10"/>
      <c r="V9" s="10"/>
      <c r="W9" s="10"/>
      <c r="X9" s="10"/>
      <c r="Y9" s="10"/>
      <c r="Z9" s="10"/>
      <c r="AA9" s="10"/>
    </row>
    <row r="10" spans="1:27" ht="39">
      <c r="A10" s="10"/>
      <c r="B10" s="169">
        <v>45960</v>
      </c>
      <c r="C10" s="170" t="s">
        <v>19</v>
      </c>
      <c r="D10" s="173">
        <v>1.05</v>
      </c>
      <c r="E10" s="174"/>
      <c r="F10" s="172" t="s">
        <v>18</v>
      </c>
      <c r="G10" s="10"/>
      <c r="H10" s="10"/>
      <c r="I10" s="10"/>
      <c r="J10" s="10"/>
      <c r="K10" s="10"/>
      <c r="L10" s="10"/>
      <c r="M10" s="10"/>
      <c r="N10" s="10"/>
      <c r="O10" s="10"/>
      <c r="P10" s="10"/>
      <c r="Q10" s="10"/>
      <c r="R10" s="10"/>
      <c r="S10" s="10"/>
      <c r="T10" s="10"/>
      <c r="U10" s="10"/>
      <c r="V10" s="10"/>
      <c r="W10" s="10"/>
      <c r="X10" s="10"/>
      <c r="Y10" s="10"/>
      <c r="Z10" s="10"/>
      <c r="AA10" s="10"/>
    </row>
    <row r="11" spans="1:27" ht="17.25" customHeight="1">
      <c r="A11" s="10"/>
      <c r="B11" s="169">
        <v>46042</v>
      </c>
      <c r="C11" s="175" t="s">
        <v>2035</v>
      </c>
      <c r="D11" s="173">
        <v>1.06</v>
      </c>
      <c r="E11" s="175"/>
      <c r="F11" s="172" t="s">
        <v>18</v>
      </c>
      <c r="G11" s="10"/>
      <c r="H11" s="10"/>
      <c r="I11" s="10"/>
      <c r="J11" s="10"/>
      <c r="K11" s="10"/>
      <c r="L11" s="10"/>
      <c r="M11" s="10"/>
      <c r="N11" s="10"/>
      <c r="O11" s="10"/>
      <c r="P11" s="10"/>
      <c r="Q11" s="10"/>
      <c r="R11" s="10"/>
      <c r="S11" s="10"/>
      <c r="T11" s="10"/>
      <c r="U11" s="10"/>
      <c r="V11" s="10"/>
      <c r="W11" s="10"/>
      <c r="X11" s="10"/>
      <c r="Y11" s="10"/>
      <c r="Z11" s="10"/>
      <c r="AA11" s="10"/>
    </row>
    <row r="12" spans="1:27" ht="34.5" customHeight="1" thickBot="1">
      <c r="A12" s="10"/>
      <c r="B12" s="181" t="s">
        <v>20</v>
      </c>
      <c r="C12" s="181"/>
      <c r="D12" s="181"/>
      <c r="E12" s="181"/>
      <c r="F12" s="181"/>
      <c r="G12" s="10"/>
      <c r="H12" s="10"/>
      <c r="I12" s="10"/>
      <c r="J12" s="10"/>
      <c r="K12" s="10"/>
      <c r="L12" s="10"/>
      <c r="M12" s="10"/>
      <c r="N12" s="10"/>
      <c r="O12" s="10"/>
      <c r="P12" s="10"/>
      <c r="Q12" s="10"/>
      <c r="R12" s="10"/>
      <c r="S12" s="10"/>
      <c r="T12" s="10"/>
      <c r="U12" s="10"/>
      <c r="V12" s="10"/>
      <c r="W12" s="10"/>
      <c r="X12" s="10"/>
      <c r="Y12" s="10"/>
      <c r="Z12" s="10"/>
      <c r="AA12" s="10"/>
    </row>
    <row r="13" spans="1:27" ht="75.75" customHeight="1">
      <c r="A13" s="10"/>
      <c r="B13" s="182" t="s">
        <v>21</v>
      </c>
      <c r="C13" s="183"/>
      <c r="D13" s="183"/>
      <c r="E13" s="183"/>
      <c r="F13" s="183"/>
      <c r="G13" s="10"/>
      <c r="H13" s="10"/>
      <c r="I13" s="10"/>
      <c r="J13" s="10"/>
      <c r="K13" s="10"/>
      <c r="L13" s="10"/>
      <c r="M13" s="10"/>
      <c r="N13" s="10"/>
      <c r="O13" s="10"/>
      <c r="P13" s="10"/>
      <c r="Q13" s="10"/>
      <c r="R13" s="10"/>
      <c r="S13" s="10"/>
      <c r="T13" s="10"/>
      <c r="U13" s="10"/>
      <c r="V13" s="10"/>
      <c r="W13" s="10"/>
      <c r="X13" s="10"/>
      <c r="Y13" s="10"/>
      <c r="Z13" s="10"/>
      <c r="AA13" s="10"/>
    </row>
    <row r="14" spans="1:27" ht="33.75" customHeight="1">
      <c r="A14" s="10"/>
      <c r="B14" s="13"/>
      <c r="C14" s="13"/>
      <c r="D14" s="13"/>
      <c r="E14" s="13"/>
      <c r="F14" s="13"/>
      <c r="G14" s="10"/>
      <c r="H14" s="10"/>
      <c r="I14" s="10"/>
      <c r="J14" s="10"/>
      <c r="K14" s="10"/>
      <c r="L14" s="10"/>
      <c r="M14" s="10"/>
      <c r="N14" s="10"/>
      <c r="O14" s="10"/>
      <c r="P14" s="10"/>
      <c r="Q14" s="10"/>
      <c r="R14" s="10"/>
      <c r="S14" s="10"/>
      <c r="T14" s="10"/>
      <c r="U14" s="10"/>
      <c r="V14" s="10"/>
      <c r="W14" s="10"/>
      <c r="X14" s="10"/>
      <c r="Y14" s="10"/>
      <c r="Z14" s="10"/>
      <c r="AA14" s="10"/>
    </row>
    <row r="15" spans="1:27" ht="27.75" customHeight="1" thickBot="1">
      <c r="A15" s="10"/>
      <c r="B15" s="181" t="s">
        <v>22</v>
      </c>
      <c r="C15" s="181"/>
      <c r="D15" s="181"/>
      <c r="E15" s="181"/>
      <c r="F15" s="181"/>
      <c r="G15" s="10"/>
      <c r="H15" s="10"/>
      <c r="I15" s="10"/>
      <c r="J15" s="10"/>
      <c r="K15" s="10"/>
      <c r="L15" s="10"/>
      <c r="M15" s="10"/>
      <c r="N15" s="10"/>
      <c r="O15" s="10"/>
      <c r="P15" s="10"/>
      <c r="Q15" s="10"/>
      <c r="R15" s="10"/>
      <c r="S15" s="10"/>
      <c r="T15" s="10"/>
      <c r="U15" s="10"/>
      <c r="V15" s="10"/>
      <c r="W15" s="10"/>
      <c r="X15" s="10"/>
      <c r="Y15" s="10"/>
      <c r="Z15" s="10"/>
      <c r="AA15" s="10"/>
    </row>
    <row r="16" spans="1:27" ht="345" customHeight="1">
      <c r="A16" s="10"/>
      <c r="B16" s="184" t="s">
        <v>23</v>
      </c>
      <c r="C16" s="183"/>
      <c r="D16" s="183"/>
      <c r="E16" s="183"/>
      <c r="F16" s="183"/>
      <c r="G16" s="10"/>
      <c r="H16" s="10"/>
      <c r="I16" s="10"/>
      <c r="J16" s="10"/>
      <c r="K16" s="10"/>
      <c r="L16" s="10"/>
      <c r="M16" s="10"/>
      <c r="N16" s="10"/>
      <c r="O16" s="10"/>
      <c r="P16" s="10"/>
      <c r="Q16" s="10"/>
      <c r="R16" s="10"/>
      <c r="S16" s="10"/>
      <c r="T16" s="10"/>
      <c r="U16" s="10"/>
      <c r="V16" s="10"/>
      <c r="W16" s="10"/>
      <c r="X16" s="10"/>
      <c r="Y16" s="10"/>
      <c r="Z16" s="10"/>
      <c r="AA16" s="10"/>
    </row>
    <row r="17" spans="1:27" ht="19.5">
      <c r="A17" s="10"/>
      <c r="B17" s="14"/>
      <c r="C17" s="12"/>
      <c r="D17" s="12"/>
      <c r="E17" s="12"/>
      <c r="F17" s="12"/>
      <c r="G17" s="10"/>
      <c r="H17" s="10"/>
      <c r="I17" s="10"/>
      <c r="J17" s="10"/>
      <c r="K17" s="10"/>
      <c r="L17" s="10"/>
      <c r="M17" s="10"/>
      <c r="N17" s="10"/>
      <c r="O17" s="10"/>
      <c r="P17" s="10"/>
      <c r="Q17" s="10"/>
      <c r="R17" s="10"/>
      <c r="S17" s="10"/>
      <c r="T17" s="10"/>
      <c r="U17" s="10"/>
      <c r="V17" s="10"/>
      <c r="W17" s="10"/>
      <c r="X17" s="10"/>
      <c r="Y17" s="10"/>
      <c r="Z17" s="10"/>
      <c r="AA17" s="10"/>
    </row>
    <row r="18" spans="1:27" ht="69" customHeight="1">
      <c r="A18" s="10"/>
      <c r="B18" s="176" t="s">
        <v>24</v>
      </c>
      <c r="C18" s="177"/>
      <c r="D18" s="177"/>
      <c r="E18" s="177"/>
      <c r="F18" s="177"/>
      <c r="G18" s="10"/>
      <c r="H18" s="10"/>
      <c r="I18" s="10"/>
      <c r="J18" s="10"/>
      <c r="K18" s="10"/>
      <c r="L18" s="10"/>
      <c r="M18" s="10"/>
      <c r="N18" s="10"/>
      <c r="O18" s="10"/>
      <c r="P18" s="10"/>
      <c r="Q18" s="10"/>
      <c r="R18" s="10"/>
      <c r="S18" s="10"/>
      <c r="T18" s="10"/>
      <c r="U18" s="10"/>
      <c r="V18" s="10"/>
      <c r="W18" s="10"/>
      <c r="X18" s="10"/>
      <c r="Y18" s="10"/>
      <c r="Z18" s="10"/>
      <c r="AA18" s="10"/>
    </row>
    <row r="19" spans="1:27" ht="19.5">
      <c r="A19" s="10"/>
      <c r="B19" s="14"/>
      <c r="C19" s="12"/>
      <c r="D19" s="12"/>
      <c r="E19" s="12"/>
      <c r="F19" s="12"/>
      <c r="G19" s="10"/>
      <c r="H19" s="10"/>
      <c r="I19" s="10"/>
      <c r="J19" s="10"/>
      <c r="K19" s="10"/>
      <c r="L19" s="10"/>
      <c r="M19" s="10"/>
      <c r="N19" s="10"/>
      <c r="O19" s="10"/>
      <c r="P19" s="10"/>
      <c r="Q19" s="10"/>
      <c r="R19" s="10"/>
      <c r="S19" s="10"/>
      <c r="T19" s="10"/>
      <c r="U19" s="10"/>
      <c r="V19" s="10"/>
      <c r="W19" s="10"/>
      <c r="X19" s="10"/>
      <c r="Y19" s="10"/>
      <c r="Z19" s="10"/>
      <c r="AA19" s="10"/>
    </row>
    <row r="20" spans="1:27" ht="70.5" customHeight="1">
      <c r="A20" s="10"/>
      <c r="B20" s="176" t="s">
        <v>25</v>
      </c>
      <c r="C20" s="177"/>
      <c r="D20" s="177"/>
      <c r="E20" s="177"/>
      <c r="F20" s="177"/>
      <c r="G20" s="10"/>
      <c r="H20" s="10"/>
      <c r="I20" s="10"/>
      <c r="J20" s="10"/>
      <c r="K20" s="10"/>
      <c r="L20" s="10"/>
      <c r="M20" s="10"/>
      <c r="N20" s="10"/>
      <c r="O20" s="10"/>
      <c r="P20" s="10"/>
      <c r="Q20" s="10"/>
      <c r="R20" s="10"/>
      <c r="S20" s="10"/>
      <c r="T20" s="10"/>
      <c r="U20" s="10"/>
      <c r="V20" s="10"/>
      <c r="W20" s="10"/>
      <c r="X20" s="10"/>
      <c r="Y20" s="10"/>
      <c r="Z20" s="10"/>
      <c r="AA20" s="10"/>
    </row>
    <row r="21" spans="1:27">
      <c r="A21" s="10"/>
      <c r="B21" s="11"/>
      <c r="C21" s="17"/>
      <c r="D21" s="17"/>
      <c r="E21" s="17"/>
      <c r="F21" s="17"/>
      <c r="G21" s="10"/>
      <c r="H21" s="10"/>
      <c r="I21" s="10"/>
      <c r="J21" s="10"/>
      <c r="K21" s="10"/>
      <c r="L21" s="10"/>
      <c r="M21" s="10"/>
      <c r="N21" s="10"/>
      <c r="O21" s="10"/>
      <c r="P21" s="10"/>
      <c r="Q21" s="10"/>
      <c r="R21" s="10"/>
      <c r="S21" s="10"/>
      <c r="T21" s="10"/>
      <c r="U21" s="10"/>
      <c r="V21" s="10"/>
      <c r="W21" s="10"/>
      <c r="X21" s="10"/>
      <c r="Y21" s="10"/>
      <c r="Z21" s="10"/>
      <c r="AA21" s="10"/>
    </row>
    <row r="22" spans="1:27" ht="324.75" customHeight="1">
      <c r="A22" s="10"/>
      <c r="B22" s="176" t="s">
        <v>26</v>
      </c>
      <c r="C22" s="177"/>
      <c r="D22" s="177"/>
      <c r="E22" s="177"/>
      <c r="F22" s="177"/>
      <c r="G22" s="10"/>
      <c r="H22" s="10"/>
      <c r="I22" s="10"/>
      <c r="J22" s="10"/>
      <c r="K22" s="10"/>
      <c r="L22" s="10"/>
      <c r="M22" s="10"/>
      <c r="N22" s="10"/>
      <c r="O22" s="10"/>
      <c r="P22" s="10"/>
      <c r="Q22" s="10"/>
      <c r="R22" s="10"/>
      <c r="S22" s="10"/>
      <c r="T22" s="10"/>
      <c r="U22" s="10"/>
      <c r="V22" s="10"/>
      <c r="W22" s="10"/>
      <c r="X22" s="10"/>
      <c r="Y22" s="10"/>
      <c r="Z22" s="10"/>
      <c r="AA22" s="10"/>
    </row>
    <row r="23" spans="1:27" ht="22.5">
      <c r="A23" s="10"/>
      <c r="B23" s="15"/>
      <c r="C23" s="16"/>
      <c r="D23" s="16"/>
      <c r="E23" s="16"/>
      <c r="F23" s="16"/>
      <c r="G23" s="10"/>
      <c r="H23" s="10"/>
      <c r="I23" s="10"/>
      <c r="J23" s="10"/>
      <c r="K23" s="10"/>
      <c r="L23" s="10"/>
      <c r="M23" s="10"/>
      <c r="N23" s="10"/>
      <c r="O23" s="10"/>
      <c r="P23" s="10"/>
      <c r="Q23" s="10"/>
      <c r="R23" s="10"/>
      <c r="S23" s="10"/>
      <c r="T23" s="10"/>
      <c r="U23" s="10"/>
      <c r="V23" s="10"/>
      <c r="W23" s="10"/>
      <c r="X23" s="10"/>
      <c r="Y23" s="10"/>
      <c r="Z23" s="10"/>
      <c r="AA23" s="10"/>
    </row>
    <row r="24" spans="1:27" ht="153.75" customHeight="1">
      <c r="A24" s="10"/>
      <c r="B24" s="176" t="s">
        <v>27</v>
      </c>
      <c r="C24" s="177"/>
      <c r="D24" s="177"/>
      <c r="E24" s="177"/>
      <c r="F24" s="177"/>
      <c r="G24" s="10"/>
      <c r="H24" s="10"/>
      <c r="I24" s="10"/>
      <c r="J24" s="10"/>
      <c r="K24" s="10"/>
      <c r="L24" s="10"/>
      <c r="M24" s="10"/>
      <c r="N24" s="10"/>
      <c r="O24" s="10"/>
      <c r="P24" s="10"/>
      <c r="Q24" s="10"/>
      <c r="R24" s="10"/>
      <c r="S24" s="10"/>
      <c r="T24" s="10"/>
      <c r="U24" s="10"/>
      <c r="V24" s="10"/>
      <c r="W24" s="10"/>
      <c r="X24" s="10"/>
      <c r="Y24" s="10"/>
      <c r="Z24" s="10"/>
      <c r="AA24" s="10"/>
    </row>
    <row r="25" spans="1:27" ht="16.5" customHeight="1">
      <c r="A25" s="10"/>
      <c r="B25" s="185"/>
      <c r="C25" s="183"/>
      <c r="D25" s="183"/>
      <c r="E25" s="183"/>
      <c r="F25" s="183"/>
      <c r="G25" s="10"/>
      <c r="H25" s="10"/>
      <c r="I25" s="10"/>
      <c r="J25" s="10"/>
      <c r="K25" s="10"/>
      <c r="L25" s="10"/>
      <c r="M25" s="10"/>
      <c r="N25" s="10"/>
      <c r="O25" s="10"/>
      <c r="P25" s="10"/>
      <c r="Q25" s="10"/>
      <c r="R25" s="10"/>
      <c r="S25" s="10"/>
      <c r="T25" s="10"/>
      <c r="U25" s="10"/>
      <c r="V25" s="10"/>
      <c r="W25" s="10"/>
      <c r="X25" s="10"/>
      <c r="Y25" s="10"/>
      <c r="Z25" s="10"/>
      <c r="AA25" s="10"/>
    </row>
    <row r="26" spans="1:27" ht="137.25" customHeight="1">
      <c r="A26" s="10"/>
      <c r="B26" s="176" t="s">
        <v>28</v>
      </c>
      <c r="C26" s="177"/>
      <c r="D26" s="177"/>
      <c r="E26" s="177"/>
      <c r="F26" s="177"/>
      <c r="G26" s="10"/>
      <c r="H26" s="10"/>
      <c r="I26" s="10"/>
      <c r="J26" s="10"/>
      <c r="K26" s="10"/>
      <c r="L26" s="10"/>
      <c r="M26" s="10"/>
      <c r="N26" s="10"/>
      <c r="O26" s="10"/>
      <c r="P26" s="10"/>
      <c r="Q26" s="10"/>
      <c r="R26" s="10"/>
      <c r="S26" s="10"/>
      <c r="T26" s="10"/>
      <c r="U26" s="10"/>
      <c r="V26" s="10"/>
      <c r="W26" s="10"/>
      <c r="X26" s="10"/>
      <c r="Y26" s="10"/>
      <c r="Z26" s="10"/>
      <c r="AA26" s="10"/>
    </row>
    <row r="27" spans="1:27" ht="29.2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row>
    <row r="28" spans="1:27" ht="168" customHeight="1">
      <c r="A28" s="10"/>
      <c r="B28" s="176" t="s">
        <v>29</v>
      </c>
      <c r="C28" s="177"/>
      <c r="D28" s="177"/>
      <c r="E28" s="177"/>
      <c r="F28" s="177"/>
      <c r="G28" s="10"/>
      <c r="H28" s="10"/>
      <c r="I28" s="10"/>
      <c r="J28" s="10"/>
      <c r="K28" s="10"/>
      <c r="L28" s="10"/>
      <c r="M28" s="10"/>
      <c r="N28" s="10"/>
      <c r="O28" s="10"/>
      <c r="P28" s="10"/>
      <c r="Q28" s="10"/>
      <c r="R28" s="10"/>
      <c r="S28" s="10"/>
      <c r="T28" s="10"/>
      <c r="U28" s="10"/>
      <c r="V28" s="10"/>
      <c r="W28" s="10"/>
      <c r="X28" s="10"/>
      <c r="Y28" s="10"/>
      <c r="Z28" s="10"/>
      <c r="AA28" s="10"/>
    </row>
    <row r="29" spans="1:27">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row>
    <row r="30" spans="1:27" ht="184.5" customHeight="1">
      <c r="A30" s="10"/>
      <c r="B30" s="176" t="s">
        <v>30</v>
      </c>
      <c r="C30" s="177"/>
      <c r="D30" s="177"/>
      <c r="E30" s="177"/>
      <c r="F30" s="177"/>
      <c r="G30" s="10"/>
      <c r="H30" s="10"/>
      <c r="I30" s="10"/>
      <c r="J30" s="10"/>
      <c r="K30" s="10"/>
      <c r="L30" s="10"/>
      <c r="M30" s="10"/>
      <c r="N30" s="10"/>
      <c r="O30" s="10"/>
      <c r="P30" s="10"/>
      <c r="Q30" s="10"/>
      <c r="R30" s="10"/>
      <c r="S30" s="10"/>
      <c r="T30" s="10"/>
      <c r="U30" s="10"/>
      <c r="V30" s="10"/>
      <c r="W30" s="10"/>
      <c r="X30" s="10"/>
      <c r="Y30" s="10"/>
      <c r="Z30" s="10"/>
      <c r="AA30" s="10"/>
    </row>
    <row r="31" spans="1:27" ht="24.7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row>
    <row r="32" spans="1:27" ht="203.25" customHeight="1">
      <c r="A32" s="10"/>
      <c r="B32" s="176" t="s">
        <v>31</v>
      </c>
      <c r="C32" s="177"/>
      <c r="D32" s="177"/>
      <c r="E32" s="177"/>
      <c r="F32" s="177"/>
      <c r="G32" s="10"/>
      <c r="H32" s="10"/>
      <c r="I32" s="10"/>
      <c r="J32" s="10"/>
      <c r="K32" s="10"/>
      <c r="L32" s="10"/>
      <c r="M32" s="10"/>
      <c r="N32" s="10"/>
      <c r="O32" s="10"/>
      <c r="P32" s="10"/>
      <c r="Q32" s="10"/>
      <c r="R32" s="10"/>
      <c r="S32" s="10"/>
      <c r="T32" s="10"/>
      <c r="U32" s="10"/>
      <c r="V32" s="10"/>
      <c r="W32" s="10"/>
      <c r="X32" s="10"/>
      <c r="Y32" s="10"/>
      <c r="Z32" s="10"/>
      <c r="AA32" s="10"/>
    </row>
    <row r="33" spans="1:27" ht="22.5">
      <c r="A33" s="10"/>
      <c r="B33" s="15"/>
      <c r="C33" s="16"/>
      <c r="D33" s="16"/>
      <c r="E33" s="16"/>
      <c r="F33" s="16"/>
      <c r="G33" s="10"/>
      <c r="H33" s="10"/>
      <c r="I33" s="10"/>
      <c r="J33" s="10"/>
      <c r="K33" s="10"/>
      <c r="L33" s="10"/>
      <c r="M33" s="10"/>
      <c r="N33" s="10"/>
      <c r="O33" s="10"/>
      <c r="P33" s="10"/>
      <c r="Q33" s="10"/>
      <c r="R33" s="10"/>
      <c r="S33" s="10"/>
      <c r="T33" s="10"/>
      <c r="U33" s="10"/>
      <c r="V33" s="10"/>
      <c r="W33" s="10"/>
      <c r="X33" s="10"/>
      <c r="Y33" s="10"/>
      <c r="Z33" s="10"/>
      <c r="AA33" s="10"/>
    </row>
    <row r="34" spans="1:27" ht="81" customHeight="1">
      <c r="A34" s="10"/>
      <c r="B34" s="176" t="s">
        <v>32</v>
      </c>
      <c r="C34" s="177"/>
      <c r="D34" s="177"/>
      <c r="E34" s="177"/>
      <c r="F34" s="177"/>
      <c r="G34" s="10"/>
      <c r="H34" s="10"/>
      <c r="I34" s="10"/>
      <c r="J34" s="10"/>
      <c r="K34" s="10"/>
      <c r="L34" s="10"/>
      <c r="M34" s="10"/>
      <c r="N34" s="10"/>
      <c r="O34" s="10"/>
      <c r="P34" s="10"/>
      <c r="Q34" s="10"/>
      <c r="R34" s="10"/>
      <c r="S34" s="10"/>
      <c r="T34" s="10"/>
      <c r="U34" s="10"/>
      <c r="V34" s="10"/>
      <c r="W34" s="10"/>
      <c r="X34" s="10"/>
      <c r="Y34" s="10"/>
      <c r="Z34" s="10"/>
      <c r="AA34" s="10"/>
    </row>
    <row r="35" spans="1:27">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row>
    <row r="36" spans="1:27" ht="355.5" customHeight="1">
      <c r="A36" s="10"/>
      <c r="B36" s="176" t="s">
        <v>33</v>
      </c>
      <c r="C36" s="177"/>
      <c r="D36" s="177"/>
      <c r="E36" s="177"/>
      <c r="F36" s="177"/>
      <c r="G36" s="10"/>
      <c r="H36" s="10"/>
      <c r="I36" s="10"/>
      <c r="J36" s="10"/>
      <c r="K36" s="10"/>
      <c r="L36" s="10"/>
      <c r="M36" s="10"/>
      <c r="N36" s="10"/>
      <c r="O36" s="10"/>
      <c r="P36" s="10"/>
      <c r="Q36" s="10"/>
      <c r="R36" s="10"/>
      <c r="S36" s="10"/>
      <c r="T36" s="10"/>
      <c r="U36" s="10"/>
      <c r="V36" s="10"/>
      <c r="W36" s="10"/>
      <c r="X36" s="10"/>
      <c r="Y36" s="10"/>
      <c r="Z36" s="10"/>
      <c r="AA36" s="10"/>
    </row>
    <row r="37" spans="1:27">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row>
    <row r="38" spans="1:27" ht="200.25" customHeight="1">
      <c r="A38" s="10"/>
      <c r="B38" s="176" t="s">
        <v>34</v>
      </c>
      <c r="C38" s="177"/>
      <c r="D38" s="177"/>
      <c r="E38" s="177"/>
      <c r="F38" s="177"/>
      <c r="G38" s="10"/>
      <c r="H38" s="10"/>
      <c r="I38" s="10"/>
      <c r="J38" s="10"/>
      <c r="K38" s="10"/>
      <c r="L38" s="10"/>
      <c r="M38" s="10"/>
      <c r="N38" s="10"/>
      <c r="O38" s="10"/>
      <c r="P38" s="10"/>
      <c r="Q38" s="10"/>
      <c r="R38" s="10"/>
      <c r="S38" s="10"/>
      <c r="T38" s="10"/>
      <c r="U38" s="10"/>
      <c r="V38" s="10"/>
      <c r="W38" s="10"/>
      <c r="X38" s="10"/>
      <c r="Y38" s="10"/>
      <c r="Z38" s="10"/>
      <c r="AA38" s="10"/>
    </row>
    <row r="39" spans="1:27" ht="16.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row>
    <row r="40" spans="1:27" ht="382.5" customHeight="1">
      <c r="A40" s="10"/>
      <c r="B40" s="176" t="s">
        <v>35</v>
      </c>
      <c r="C40" s="177"/>
      <c r="D40" s="177"/>
      <c r="E40" s="177"/>
      <c r="F40" s="177"/>
      <c r="G40" s="10"/>
      <c r="H40" s="10"/>
      <c r="I40" s="10"/>
      <c r="J40" s="10"/>
      <c r="K40" s="10"/>
      <c r="L40" s="10"/>
      <c r="M40" s="10"/>
      <c r="N40" s="10"/>
      <c r="O40" s="10"/>
      <c r="P40" s="10"/>
      <c r="Q40" s="10"/>
      <c r="R40" s="10"/>
      <c r="S40" s="10"/>
      <c r="T40" s="10"/>
      <c r="U40" s="10"/>
      <c r="V40" s="10"/>
      <c r="W40" s="10"/>
      <c r="X40" s="10"/>
      <c r="Y40" s="10"/>
      <c r="Z40" s="10"/>
      <c r="AA40" s="10"/>
    </row>
    <row r="41" spans="1:27" ht="393.7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row>
    <row r="42" spans="1:27" ht="36" customHeight="1">
      <c r="A42" s="18"/>
      <c r="B42" s="10"/>
      <c r="C42" s="10"/>
      <c r="D42" s="10"/>
      <c r="E42" s="10"/>
      <c r="F42" s="10"/>
      <c r="G42" s="18"/>
      <c r="H42" s="18"/>
      <c r="I42" s="18"/>
      <c r="J42" s="18"/>
      <c r="K42" s="18"/>
      <c r="L42" s="18"/>
      <c r="M42" s="18"/>
      <c r="N42" s="18"/>
      <c r="O42" s="18"/>
      <c r="P42" s="18"/>
      <c r="Q42" s="18"/>
      <c r="R42" s="18"/>
      <c r="S42" s="18"/>
      <c r="T42" s="18"/>
      <c r="U42" s="18"/>
      <c r="V42" s="18"/>
      <c r="W42" s="18"/>
      <c r="X42" s="18"/>
      <c r="Y42" s="18"/>
      <c r="Z42" s="18"/>
      <c r="AA42" s="18"/>
    </row>
    <row r="43" spans="1:27" ht="12.7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row>
    <row r="44" spans="1:27" ht="12.7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row>
    <row r="45" spans="1:27" ht="12.7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row>
    <row r="46" spans="1:27" ht="12.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row>
    <row r="47" spans="1:27" ht="12.7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row>
    <row r="48" spans="1:27" ht="12.7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row>
    <row r="49" spans="1:27" ht="12.7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row>
    <row r="50" spans="1:27" ht="12.7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row>
    <row r="51" spans="1:27" ht="12.7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row>
    <row r="52" spans="1:27" ht="12.7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row>
    <row r="53" spans="1:27" ht="12.7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row>
    <row r="54" spans="1:27" ht="12.7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row>
    <row r="55" spans="1:27" ht="12.7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row>
    <row r="56" spans="1:27" ht="12.7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row>
    <row r="57" spans="1:27" ht="12.7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row>
    <row r="58" spans="1:27" ht="12.7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row>
    <row r="59" spans="1:27" ht="12.7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row>
    <row r="60" spans="1:27" ht="12.7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row>
    <row r="61" spans="1:27" ht="12.7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row>
    <row r="62" spans="1:27" ht="12.7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row>
    <row r="63" spans="1:27" ht="12.7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row>
    <row r="64" spans="1:27" ht="12.7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row>
    <row r="65" spans="1:27" ht="12.7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row>
    <row r="66" spans="1:27" ht="12.7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row>
    <row r="67" spans="1:27" ht="12.7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row>
    <row r="68" spans="1:27" ht="12.7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row>
    <row r="69" spans="1:27" ht="12.7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row>
    <row r="70" spans="1:27" ht="12.7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row>
    <row r="71" spans="1:27" ht="12.7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row>
    <row r="72" spans="1:27" ht="12.7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row>
    <row r="73" spans="1:27" ht="12.7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row>
    <row r="74" spans="1:27" ht="12.7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row>
    <row r="75" spans="1:27" ht="12.7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row>
    <row r="76" spans="1:27" ht="12.7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row>
    <row r="77" spans="1:27" ht="12.7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row>
    <row r="78" spans="1:27" ht="12.7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row>
    <row r="79" spans="1:27" ht="12.7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row>
    <row r="80" spans="1:27" ht="12.7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row>
    <row r="81" spans="1:27" ht="12.7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row>
    <row r="82" spans="1:27" ht="12.7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row>
    <row r="83" spans="1:27" ht="12.7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row>
    <row r="84" spans="1:27" ht="12.7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row>
    <row r="85" spans="1:27" ht="12.7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row>
    <row r="86" spans="1:27" ht="12.7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row>
    <row r="87" spans="1:27" ht="12.7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row>
    <row r="88" spans="1:27" ht="12.7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row>
    <row r="89" spans="1:27" ht="12.7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row>
    <row r="90" spans="1:27" ht="12.7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row>
    <row r="91" spans="1:27" ht="12.7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row>
    <row r="92" spans="1:27" ht="12.7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row>
    <row r="93" spans="1:27" ht="12.7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row>
    <row r="94" spans="1:27" ht="12.7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row>
    <row r="95" spans="1:27" ht="12.7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row>
    <row r="96" spans="1:27" ht="12.7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row>
    <row r="97" spans="1:27" ht="12.7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row>
    <row r="98" spans="1:27" ht="12.7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row>
    <row r="99" spans="1:27" ht="12.7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row>
    <row r="100" spans="1:27" ht="12.7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row>
    <row r="101" spans="1:27" ht="12.7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row>
    <row r="102" spans="1:27" ht="12.7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row>
    <row r="103" spans="1:27" ht="12.7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row>
    <row r="104" spans="1:27" ht="12.7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row>
    <row r="105" spans="1:27" ht="12.7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row>
    <row r="106" spans="1:27" ht="12.7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row>
    <row r="107" spans="1:27" ht="12.7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row>
    <row r="108" spans="1:27" ht="12.7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row>
    <row r="109" spans="1:27" ht="12.7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row>
    <row r="110" spans="1:27" ht="12.7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row>
    <row r="111" spans="1:27" ht="12.7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row>
    <row r="112" spans="1:27" ht="12.7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row>
    <row r="113" spans="1:27" ht="12.7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row>
    <row r="114" spans="1:27" ht="12.7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row>
    <row r="115" spans="1:27" ht="12.7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row>
    <row r="116" spans="1:27" ht="12.7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row>
    <row r="117" spans="1:27" ht="12.7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row>
    <row r="118" spans="1:27" ht="12.7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row>
    <row r="119" spans="1:27" ht="12.7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row>
    <row r="120" spans="1:27" ht="12.7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row>
    <row r="121" spans="1:27" ht="12.7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row>
    <row r="122" spans="1:27" ht="12.7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row>
    <row r="123" spans="1:27" ht="12.7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row>
    <row r="124" spans="1:27" ht="12.7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row>
    <row r="125" spans="1:27" ht="12.7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row>
    <row r="126" spans="1:27" ht="12.7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row>
    <row r="127" spans="1:27" ht="12.7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row>
    <row r="128" spans="1:27" ht="12.7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row>
    <row r="129" spans="1:27" ht="12.7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row>
    <row r="130" spans="1:27" ht="12.7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row>
    <row r="131" spans="1:27" ht="12.7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row>
    <row r="132" spans="1:27" ht="12.7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row>
    <row r="133" spans="1:27" ht="12.7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row>
    <row r="134" spans="1:27" ht="12.7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row>
    <row r="135" spans="1:27" ht="12.7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row>
    <row r="136" spans="1:27" ht="12.7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row>
    <row r="137" spans="1:27" ht="12.7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row>
    <row r="138" spans="1:27" ht="12.7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row>
    <row r="139" spans="1:27" ht="12.7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row>
    <row r="140" spans="1:27" ht="12.7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row>
    <row r="141" spans="1:27" ht="12.7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row>
    <row r="142" spans="1:27" ht="12.7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row>
    <row r="143" spans="1:27" ht="12.7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row>
    <row r="144" spans="1:27" ht="12.7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row>
    <row r="145" spans="1:27" ht="12.7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row>
    <row r="146" spans="1:27" ht="12.7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row>
    <row r="147" spans="1:27" ht="12.7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row>
    <row r="148" spans="1:27" ht="12.7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row>
    <row r="149" spans="1:27" ht="12.7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row>
    <row r="150" spans="1:27" ht="12.7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row>
    <row r="151" spans="1:27" ht="12.7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row>
    <row r="152" spans="1:27" ht="12.7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row>
    <row r="153" spans="1:27" ht="12.7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row>
    <row r="154" spans="1:27" ht="12.7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row>
    <row r="155" spans="1:27" ht="12.7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row>
    <row r="156" spans="1:27" ht="12.7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row>
    <row r="157" spans="1:27" ht="12.7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row>
    <row r="158" spans="1:27" ht="12.7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row>
    <row r="159" spans="1:27" ht="12.7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row>
    <row r="160" spans="1:27" ht="12.7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row>
    <row r="161" spans="1:27" ht="12.7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row>
    <row r="162" spans="1:27" ht="12.7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row>
    <row r="163" spans="1:27" ht="12.7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row>
    <row r="164" spans="1:27" ht="12.7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row>
    <row r="165" spans="1:27" ht="12.7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row>
    <row r="166" spans="1:27" ht="12.7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row>
    <row r="167" spans="1:27" ht="12.7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row>
    <row r="168" spans="1:27" ht="12.7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row>
    <row r="169" spans="1:27" ht="12.7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row>
    <row r="170" spans="1:27" ht="12.7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row>
    <row r="171" spans="1:27" ht="12.7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row>
    <row r="172" spans="1:27" ht="12.7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row>
    <row r="173" spans="1:27" ht="12.7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row>
    <row r="174" spans="1:27" ht="12.7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row>
    <row r="175" spans="1:27" ht="12.7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row>
    <row r="176" spans="1:27" ht="12.7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row>
    <row r="177" spans="1:27" ht="12.7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row>
    <row r="178" spans="1:27" ht="12.7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row>
    <row r="179" spans="1:27" ht="12.7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row>
    <row r="180" spans="1:27" ht="12.7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row>
    <row r="181" spans="1:27" ht="12.7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row>
    <row r="182" spans="1:27" ht="12.7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row>
    <row r="183" spans="1:27" ht="12.7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row>
    <row r="184" spans="1:27" ht="12.7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row>
    <row r="185" spans="1:27" ht="12.7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row>
    <row r="186" spans="1:27" ht="12.7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row>
    <row r="187" spans="1:27" ht="12.7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row>
    <row r="188" spans="1:27" ht="12.7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row>
    <row r="189" spans="1:27" ht="12.7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row>
    <row r="190" spans="1:27" ht="12.7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row>
    <row r="191" spans="1:27" ht="12.7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row>
    <row r="192" spans="1:27" ht="12.7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row>
    <row r="193" spans="1:27" ht="12.7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row>
    <row r="194" spans="1:27" ht="12.7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row>
    <row r="195" spans="1:27" ht="12.7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row>
    <row r="196" spans="1:27" ht="12.7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row>
    <row r="197" spans="1:27" ht="12.7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row>
    <row r="198" spans="1:27" ht="12.7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row>
    <row r="199" spans="1:27" ht="12.7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row>
    <row r="200" spans="1:27" ht="12.7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row>
    <row r="201" spans="1:27" ht="12.7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row>
    <row r="202" spans="1:27" ht="12.7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row>
    <row r="203" spans="1:27" ht="12.7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row>
    <row r="204" spans="1:27" ht="12.7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row>
    <row r="205" spans="1:27" ht="12.7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row>
    <row r="206" spans="1:27" ht="12.7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row>
    <row r="207" spans="1:27" ht="12.7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row>
    <row r="208" spans="1:27" ht="12.7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row>
    <row r="209" spans="1:27" ht="12.7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row>
    <row r="210" spans="1:27" ht="12.7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row>
    <row r="211" spans="1:27" ht="12.7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row>
    <row r="212" spans="1:27" ht="12.7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row>
    <row r="213" spans="1:27" ht="12.7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row>
    <row r="214" spans="1:27" ht="12.7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row>
    <row r="215" spans="1:27" ht="12.7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row>
    <row r="216" spans="1:27" ht="12.7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row>
    <row r="217" spans="1:27" ht="12.7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row>
    <row r="218" spans="1:27" ht="12.7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row>
    <row r="219" spans="1:27" ht="12.7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row>
    <row r="220" spans="1:27" ht="12.7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row>
    <row r="221" spans="1:27" ht="12.7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row>
    <row r="222" spans="1:27" ht="12.7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row>
    <row r="223" spans="1:27" ht="12.7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row>
    <row r="224" spans="1:27" ht="12.7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row>
    <row r="225" spans="1:27" ht="12.7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row>
    <row r="226" spans="1:27" ht="12.7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row>
    <row r="227" spans="1:27" ht="12.7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row>
    <row r="228" spans="1:27" ht="12.7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row>
    <row r="229" spans="1:27" ht="12.7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row>
    <row r="230" spans="1:27" ht="12.7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row>
    <row r="231" spans="1:27" ht="12.7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row>
    <row r="232" spans="1:27" ht="12.7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row>
    <row r="233" spans="1:27" ht="12.7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row>
    <row r="234" spans="1:27" ht="12.7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row>
    <row r="235" spans="1:27" ht="12.7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row>
    <row r="236" spans="1:27" ht="12.7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row>
    <row r="237" spans="1:27" ht="12.7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row>
    <row r="238" spans="1:27" ht="12.7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row>
    <row r="239" spans="1:27" ht="12.7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row>
    <row r="240" spans="1:27" ht="12.7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row>
    <row r="241" spans="1:27" ht="12.7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row>
    <row r="242" spans="1:27" ht="12.7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row>
    <row r="243" spans="1:27" ht="12.7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row>
    <row r="244" spans="1:27" ht="12.7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row>
    <row r="245" spans="1:27" ht="12.7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row>
    <row r="246" spans="1:27" ht="12.7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row>
    <row r="247" spans="1:27" ht="12.7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row>
    <row r="248" spans="1:27" ht="12.7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row>
    <row r="249" spans="1:27" ht="12.7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row>
    <row r="250" spans="1:27" ht="12.7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row>
    <row r="251" spans="1:27" ht="12.7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row>
    <row r="252" spans="1:27" ht="12.7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row>
    <row r="253" spans="1:27" ht="12.7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row>
    <row r="254" spans="1:27" ht="12.7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row>
    <row r="255" spans="1:27" ht="12.7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row>
    <row r="256" spans="1:27" ht="12.7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row>
    <row r="257" spans="1:27" ht="12.7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row>
    <row r="258" spans="1:27" ht="12.7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row>
    <row r="259" spans="1:27" ht="12.7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row>
    <row r="260" spans="1:27" ht="12.7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row>
    <row r="261" spans="1:27" ht="12.7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row>
    <row r="262" spans="1:27" ht="12.7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row>
    <row r="263" spans="1:27" ht="12.7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row>
    <row r="264" spans="1:27" ht="12.7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row>
    <row r="265" spans="1:27" ht="12.7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row>
    <row r="266" spans="1:27" ht="12.7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row>
    <row r="267" spans="1:27" ht="12.7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row>
    <row r="268" spans="1:27" ht="12.7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row>
    <row r="269" spans="1:27" ht="12.7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row>
    <row r="270" spans="1:27" ht="12.7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row>
    <row r="271" spans="1:27" ht="12.7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row>
    <row r="272" spans="1:27" ht="12.7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row>
    <row r="273" spans="1:27" ht="12.7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row>
    <row r="274" spans="1:27" ht="12.7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row>
    <row r="275" spans="1:27" ht="12.7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row>
    <row r="276" spans="1:27" ht="12.7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row>
    <row r="277" spans="1:27" ht="12.7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row>
    <row r="278" spans="1:27" ht="12.7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row>
    <row r="279" spans="1:27" ht="12.7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row>
    <row r="280" spans="1:27" ht="12.7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row>
    <row r="281" spans="1:27" ht="12.7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row>
    <row r="282" spans="1:27" ht="12.7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row>
    <row r="283" spans="1:27" ht="12.7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row>
    <row r="284" spans="1:27" ht="12.7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row>
    <row r="285" spans="1:27" ht="12.7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row>
    <row r="286" spans="1:27" ht="12.7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row>
    <row r="287" spans="1:27" ht="12.7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row>
    <row r="288" spans="1:27" ht="12.7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row>
    <row r="289" spans="1:27" ht="12.7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row>
    <row r="290" spans="1:27" ht="12.7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row>
    <row r="291" spans="1:27" ht="12.7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row>
    <row r="292" spans="1:27" ht="12.7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row>
    <row r="293" spans="1:27" ht="12.7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row>
    <row r="294" spans="1:27" ht="12.7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row>
    <row r="295" spans="1:27" ht="12.7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row>
    <row r="296" spans="1:27" ht="12.7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row>
    <row r="297" spans="1:27" ht="12.7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row>
    <row r="298" spans="1:27" ht="12.7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row>
    <row r="299" spans="1:27" ht="12.7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row>
    <row r="300" spans="1:27" ht="12.7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row>
    <row r="301" spans="1:27" ht="12.7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row>
    <row r="302" spans="1:27" ht="12.7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row>
    <row r="303" spans="1:27" ht="12.7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row>
    <row r="304" spans="1:27" ht="12.7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row>
    <row r="305" spans="1:27" ht="12.7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row>
    <row r="306" spans="1:27" ht="12.7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row>
    <row r="307" spans="1:27" ht="12.7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row>
    <row r="308" spans="1:27" ht="12.7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row>
    <row r="309" spans="1:27" ht="12.7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row>
    <row r="310" spans="1:27" ht="12.7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row>
    <row r="311" spans="1:27" ht="12.7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row>
    <row r="312" spans="1:27" ht="12.7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row>
    <row r="313" spans="1:27" ht="12.7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row>
    <row r="314" spans="1:27" ht="12.7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row>
    <row r="315" spans="1:27" ht="12.7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row>
    <row r="316" spans="1:27" ht="12.7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row>
    <row r="317" spans="1:27" ht="12.7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row>
    <row r="318" spans="1:27" ht="12.7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row>
    <row r="319" spans="1:27" ht="12.7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row>
    <row r="320" spans="1:27" ht="12.7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row>
    <row r="321" spans="1:27" ht="12.7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row>
    <row r="322" spans="1:27" ht="12.7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row>
    <row r="323" spans="1:27" ht="12.7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row>
    <row r="324" spans="1:27" ht="12.7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row>
    <row r="325" spans="1:27" ht="12.7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row>
    <row r="326" spans="1:27" ht="12.7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row>
    <row r="327" spans="1:27" ht="12.7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row>
    <row r="328" spans="1:27" ht="12.7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row>
    <row r="329" spans="1:27" ht="12.7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row>
    <row r="330" spans="1:27" ht="12.7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row>
    <row r="331" spans="1:27" ht="12.7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row>
    <row r="332" spans="1:27" ht="12.7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row>
    <row r="333" spans="1:27" ht="12.7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row>
    <row r="334" spans="1:27" ht="12.7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row>
    <row r="335" spans="1:27" ht="12.7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row>
    <row r="336" spans="1:27" ht="12.7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row>
    <row r="337" spans="1:27" ht="12.7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row>
    <row r="338" spans="1:27" ht="12.7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row>
    <row r="339" spans="1:27" ht="12.7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row>
    <row r="340" spans="1:27" ht="12.7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row>
    <row r="341" spans="1:27" ht="12.7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row>
    <row r="342" spans="1:27" ht="12.7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row>
    <row r="343" spans="1:27" ht="12.7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row>
    <row r="344" spans="1:27" ht="12.7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row>
    <row r="345" spans="1:27" ht="12.7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row>
    <row r="346" spans="1:27" ht="12.7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row>
    <row r="347" spans="1:27" ht="12.7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row>
    <row r="348" spans="1:27" ht="12.7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row>
    <row r="349" spans="1:27" ht="12.7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row>
    <row r="350" spans="1:27" ht="12.7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row>
    <row r="351" spans="1:27" ht="12.7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row>
    <row r="352" spans="1:27" ht="12.7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row>
    <row r="353" spans="1:27" ht="12.7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row>
    <row r="354" spans="1:27" ht="12.7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row>
    <row r="355" spans="1:27" ht="12.7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row>
    <row r="356" spans="1:27" ht="12.7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row>
    <row r="357" spans="1:27" ht="12.7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row>
    <row r="358" spans="1:27" ht="12.7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row>
    <row r="359" spans="1:27" ht="12.7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row>
    <row r="360" spans="1:27" ht="12.7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row>
    <row r="361" spans="1:27" ht="12.7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row>
    <row r="362" spans="1:27" ht="12.7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row>
    <row r="363" spans="1:27" ht="12.7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row>
    <row r="364" spans="1:27" ht="12.7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row>
    <row r="365" spans="1:27" ht="12.7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row>
    <row r="366" spans="1:27" ht="12.7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row>
    <row r="367" spans="1:27" ht="12.7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row>
    <row r="368" spans="1:27" ht="12.7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row>
    <row r="369" spans="1:27" ht="12.7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row>
    <row r="370" spans="1:27" ht="12.7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row>
    <row r="371" spans="1:27" ht="12.7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row>
    <row r="372" spans="1:27" ht="12.7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row>
    <row r="373" spans="1:27" ht="12.7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row>
    <row r="374" spans="1:27" ht="12.7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row>
    <row r="375" spans="1:27" ht="12.7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row>
    <row r="376" spans="1:27" ht="12.7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row>
    <row r="377" spans="1:27" ht="12.7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row>
    <row r="378" spans="1:27" ht="12.7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row>
    <row r="379" spans="1:27" ht="12.7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row>
    <row r="380" spans="1:27" ht="12.7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row>
    <row r="381" spans="1:27" ht="12.7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row>
    <row r="382" spans="1:27" ht="12.7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row>
    <row r="383" spans="1:27" ht="12.7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row>
    <row r="384" spans="1:27" ht="12.7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row>
    <row r="385" spans="1:27" ht="12.7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row>
    <row r="386" spans="1:27" ht="12.7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row>
    <row r="387" spans="1:27" ht="12.7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row>
    <row r="388" spans="1:27" ht="12.7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row>
    <row r="389" spans="1:27" ht="12.7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row>
    <row r="390" spans="1:27" ht="12.7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row>
    <row r="391" spans="1:27" ht="12.7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row>
    <row r="392" spans="1:27" ht="12.7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row>
    <row r="393" spans="1:27" ht="12.7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row>
    <row r="394" spans="1:27" ht="12.7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row>
    <row r="395" spans="1:27" ht="12.7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row>
    <row r="396" spans="1:27" ht="12.7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row>
    <row r="397" spans="1:27" ht="12.7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row>
    <row r="398" spans="1:27" ht="12.7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row>
    <row r="399" spans="1:27" ht="12.7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row>
    <row r="400" spans="1:27" ht="12.7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row>
    <row r="401" spans="1:27" ht="12.7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row>
    <row r="402" spans="1:27" ht="12.7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row>
    <row r="403" spans="1:27" ht="12.7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row>
    <row r="404" spans="1:27" ht="12.7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row>
    <row r="405" spans="1:27" ht="12.7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row>
    <row r="406" spans="1:27" ht="12.7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row>
    <row r="407" spans="1:27" ht="12.7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row>
    <row r="408" spans="1:27" ht="12.7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row>
    <row r="409" spans="1:27" ht="12.7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row>
    <row r="410" spans="1:27" ht="12.7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row>
    <row r="411" spans="1:27" ht="12.7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row>
    <row r="412" spans="1:27" ht="12.7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row>
    <row r="413" spans="1:27" ht="12.7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row>
    <row r="414" spans="1:27" ht="12.7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row>
    <row r="415" spans="1:27" ht="12.7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row>
    <row r="416" spans="1:27" ht="12.7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row>
    <row r="417" spans="1:27" ht="12.7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row>
    <row r="418" spans="1:27" ht="12.7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row>
    <row r="419" spans="1:27" ht="12.7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row>
    <row r="420" spans="1:27" ht="12.7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row>
    <row r="421" spans="1:27" ht="12.7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row>
    <row r="422" spans="1:27" ht="12.7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row>
    <row r="423" spans="1:27" ht="12.7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row>
    <row r="424" spans="1:27" ht="12.7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row>
    <row r="425" spans="1:27" ht="12.7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row>
    <row r="426" spans="1:27" ht="12.7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row>
    <row r="427" spans="1:27" ht="12.7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row>
    <row r="428" spans="1:27" ht="12.7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row>
    <row r="429" spans="1:27" ht="12.7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row>
    <row r="430" spans="1:27" ht="12.7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row>
    <row r="431" spans="1:27" ht="12.7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row>
    <row r="432" spans="1:27" ht="12.7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row>
    <row r="433" spans="1:27" ht="12.7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row>
    <row r="434" spans="1:27" ht="12.7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row>
    <row r="435" spans="1:27" ht="12.7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row>
    <row r="436" spans="1:27" ht="12.7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row>
    <row r="437" spans="1:27" ht="12.7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row>
    <row r="438" spans="1:27" ht="12.7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row>
    <row r="439" spans="1:27" ht="12.7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row>
    <row r="440" spans="1:27" ht="12.7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row>
    <row r="441" spans="1:27" ht="12.7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row>
    <row r="442" spans="1:27" ht="12.7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row>
    <row r="443" spans="1:27" ht="12.7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row>
    <row r="444" spans="1:27" ht="12.7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row>
    <row r="445" spans="1:27" ht="12.7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row>
    <row r="446" spans="1:27" ht="12.7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row>
    <row r="447" spans="1:27" ht="12.7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row>
    <row r="448" spans="1:27" ht="12.7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row>
    <row r="449" spans="1:27" ht="12.7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row>
    <row r="450" spans="1:27" ht="12.7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row>
    <row r="451" spans="1:27" ht="12.7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row>
    <row r="452" spans="1:27" ht="12.7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row>
    <row r="453" spans="1:27" ht="12.7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row>
    <row r="454" spans="1:27" ht="12.7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row>
    <row r="455" spans="1:27" ht="12.7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row>
    <row r="456" spans="1:27" ht="12.7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row>
    <row r="457" spans="1:27" ht="12.7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row>
    <row r="458" spans="1:27" ht="12.7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row>
    <row r="459" spans="1:27" ht="12.7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row>
    <row r="460" spans="1:27" ht="12.7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row>
    <row r="461" spans="1:27" ht="12.7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row>
    <row r="462" spans="1:27" ht="12.7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row>
    <row r="463" spans="1:27" ht="12.7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row>
    <row r="464" spans="1:27" ht="12.7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row>
    <row r="465" spans="1:27" ht="12.7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row>
    <row r="466" spans="1:27" ht="12.7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row>
    <row r="467" spans="1:27" ht="12.7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row>
    <row r="468" spans="1:27" ht="12.7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row>
    <row r="469" spans="1:27" ht="12.7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row>
    <row r="470" spans="1:27" ht="12.7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row>
    <row r="471" spans="1:27" ht="12.7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row>
    <row r="472" spans="1:27" ht="12.7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row>
    <row r="473" spans="1:27" ht="12.7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row>
    <row r="474" spans="1:27" ht="12.7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row>
    <row r="475" spans="1:27" ht="12.7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row>
    <row r="476" spans="1:27" ht="12.7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row>
    <row r="477" spans="1:27" ht="12.7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row>
    <row r="478" spans="1:27" ht="12.7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row>
    <row r="479" spans="1:27" ht="12.7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row>
    <row r="480" spans="1:27" ht="12.7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row>
    <row r="481" spans="1:27" ht="12.7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row>
    <row r="482" spans="1:27" ht="12.7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row>
    <row r="483" spans="1:27" ht="12.7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row>
    <row r="484" spans="1:27" ht="12.7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row>
    <row r="485" spans="1:27" ht="12.7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row>
    <row r="486" spans="1:27" ht="12.7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row>
    <row r="487" spans="1:27" ht="12.7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row>
    <row r="488" spans="1:27" ht="12.7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row>
    <row r="489" spans="1:27" ht="12.7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row>
    <row r="490" spans="1:27" ht="12.7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row>
    <row r="491" spans="1:27" ht="12.7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row>
    <row r="492" spans="1:27" ht="12.7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row>
    <row r="493" spans="1:27" ht="12.7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row>
    <row r="494" spans="1:27" ht="12.7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row>
    <row r="495" spans="1:27" ht="12.7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row>
    <row r="496" spans="1:27" ht="12.7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row>
    <row r="497" spans="1:27" ht="12.7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row>
    <row r="498" spans="1:27" ht="12.7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row>
    <row r="499" spans="1:27" ht="12.7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row>
    <row r="500" spans="1:27" ht="12.7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row>
    <row r="501" spans="1:27" ht="12.7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row>
    <row r="502" spans="1:27" ht="12.7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row>
    <row r="503" spans="1:27" ht="12.7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row>
    <row r="504" spans="1:27" ht="12.7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row>
    <row r="505" spans="1:27" ht="12.7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row>
    <row r="506" spans="1:27" ht="12.7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row>
    <row r="507" spans="1:27" ht="12.7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row>
    <row r="508" spans="1:27" ht="12.7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row>
    <row r="509" spans="1:27" ht="12.7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row>
    <row r="510" spans="1:27" ht="12.7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row>
    <row r="511" spans="1:27" ht="12.7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row>
    <row r="512" spans="1:27" ht="12.7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row>
    <row r="513" spans="1:27" ht="12.7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row>
    <row r="514" spans="1:27" ht="12.7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row>
    <row r="515" spans="1:27" ht="12.7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row>
    <row r="516" spans="1:27" ht="12.7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row>
    <row r="517" spans="1:27" ht="12.7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row>
    <row r="518" spans="1:27" ht="12.7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row>
    <row r="519" spans="1:27" ht="12.7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row>
    <row r="520" spans="1:27" ht="12.7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row>
    <row r="521" spans="1:27" ht="12.7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row>
    <row r="522" spans="1:27" ht="12.7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row>
    <row r="523" spans="1:27" ht="12.7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row>
    <row r="524" spans="1:27" ht="12.7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row>
    <row r="525" spans="1:27" ht="12.7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row>
    <row r="526" spans="1:27" ht="12.7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row>
    <row r="527" spans="1:27" ht="12.7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row>
    <row r="528" spans="1:27" ht="12.7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row>
    <row r="529" spans="1:27" ht="12.7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row>
    <row r="530" spans="1:27" ht="12.7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row>
    <row r="531" spans="1:27" ht="12.7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row>
    <row r="532" spans="1:27" ht="12.7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row>
    <row r="533" spans="1:27" ht="12.7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row>
    <row r="534" spans="1:27" ht="12.7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row>
    <row r="535" spans="1:27" ht="12.7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row>
    <row r="536" spans="1:27" ht="12.7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row>
    <row r="537" spans="1:27" ht="12.7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row>
    <row r="538" spans="1:27" ht="12.7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row>
    <row r="539" spans="1:27" ht="12.7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row>
    <row r="540" spans="1:27" ht="12.7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row>
    <row r="541" spans="1:27" ht="12.7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row>
    <row r="542" spans="1:27" ht="12.7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row>
    <row r="543" spans="1:27" ht="12.7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row>
    <row r="544" spans="1:27" ht="12.7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row>
    <row r="545" spans="1:27" ht="12.7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row>
    <row r="546" spans="1:27" ht="12.7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row>
    <row r="547" spans="1:27" ht="12.7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row>
    <row r="548" spans="1:27" ht="12.7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row>
    <row r="549" spans="1:27" ht="12.7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row>
    <row r="550" spans="1:27" ht="12.7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row>
    <row r="551" spans="1:27" ht="12.7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row>
    <row r="552" spans="1:27" ht="12.7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row>
    <row r="553" spans="1:27" ht="12.7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row>
    <row r="554" spans="1:27" ht="12.7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row>
    <row r="555" spans="1:27" ht="12.7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row>
    <row r="556" spans="1:27" ht="12.7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row>
    <row r="557" spans="1:27" ht="12.7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row>
    <row r="558" spans="1:27" ht="12.7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row>
    <row r="559" spans="1:27" ht="12.7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row>
    <row r="560" spans="1:27" ht="12.7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row>
    <row r="561" spans="1:27" ht="12.7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row>
    <row r="562" spans="1:27" ht="12.7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row>
    <row r="563" spans="1:27" ht="12.7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row>
    <row r="564" spans="1:27" ht="12.7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row>
    <row r="565" spans="1:27" ht="12.7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row>
    <row r="566" spans="1:27" ht="12.7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row>
    <row r="567" spans="1:27" ht="12.7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row>
    <row r="568" spans="1:27" ht="12.7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row>
    <row r="569" spans="1:27" ht="12.7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row>
    <row r="570" spans="1:27" ht="12.7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row>
    <row r="571" spans="1:27" ht="12.7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row>
    <row r="572" spans="1:27" ht="12.7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row>
    <row r="573" spans="1:27" ht="12.7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row>
    <row r="574" spans="1:27" ht="12.7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row>
    <row r="575" spans="1:27" ht="12.7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row>
    <row r="576" spans="1:27" ht="12.7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row>
    <row r="577" spans="1:27" ht="12.7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row>
    <row r="578" spans="1:27" ht="12.7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row>
    <row r="579" spans="1:27" ht="12.7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row>
    <row r="580" spans="1:27" ht="12.7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row>
    <row r="581" spans="1:27" ht="12.7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row>
    <row r="582" spans="1:27" ht="12.7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row>
    <row r="583" spans="1:27" ht="12.7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row>
    <row r="584" spans="1:27" ht="12.7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row>
    <row r="585" spans="1:27" ht="12.7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row>
    <row r="586" spans="1:27" ht="12.7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row>
    <row r="587" spans="1:27" ht="12.7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row>
    <row r="588" spans="1:27" ht="12.7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row>
    <row r="589" spans="1:27" ht="12.7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row>
    <row r="590" spans="1:27" ht="12.7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row>
    <row r="591" spans="1:27" ht="12.7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row>
    <row r="592" spans="1:27" ht="12.7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row>
    <row r="593" spans="1:27" ht="12.7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row>
    <row r="594" spans="1:27" ht="12.7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row>
    <row r="595" spans="1:27" ht="12.7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row>
    <row r="596" spans="1:27" ht="12.7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row>
    <row r="597" spans="1:27" ht="12.7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row>
    <row r="598" spans="1:27" ht="12.7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row>
    <row r="599" spans="1:27" ht="12.7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row>
    <row r="600" spans="1:27" ht="12.7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row>
    <row r="601" spans="1:27" ht="12.7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row>
    <row r="602" spans="1:27" ht="12.7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row>
    <row r="603" spans="1:27" ht="12.7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row>
    <row r="604" spans="1:27" ht="12.7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row>
    <row r="605" spans="1:27" ht="12.7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row>
    <row r="606" spans="1:27" ht="12.7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row>
    <row r="607" spans="1:27" ht="12.7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row>
    <row r="608" spans="1:27" ht="12.7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row>
    <row r="609" spans="1:27" ht="12.7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row>
    <row r="610" spans="1:27" ht="12.7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row>
    <row r="611" spans="1:27" ht="12.7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row>
    <row r="612" spans="1:27" ht="12.7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row>
    <row r="613" spans="1:27" ht="12.7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row>
    <row r="614" spans="1:27" ht="12.7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row>
    <row r="615" spans="1:27" ht="12.7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row>
    <row r="616" spans="1:27" ht="12.7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row>
    <row r="617" spans="1:27" ht="12.7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row>
    <row r="618" spans="1:27" ht="12.7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row>
    <row r="619" spans="1:27" ht="12.7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row>
    <row r="620" spans="1:27" ht="12.7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row>
    <row r="621" spans="1:27" ht="12.7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row>
    <row r="622" spans="1:27" ht="12.7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row>
    <row r="623" spans="1:27" ht="12.7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row>
    <row r="624" spans="1:27" ht="12.7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row>
    <row r="625" spans="1:27" ht="12.7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row>
    <row r="626" spans="1:27" ht="12.7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row>
    <row r="627" spans="1:27" ht="12.7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row>
    <row r="628" spans="1:27" ht="12.7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row>
    <row r="629" spans="1:27" ht="12.7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row>
    <row r="630" spans="1:27" ht="12.7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row>
    <row r="631" spans="1:27" ht="12.7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row>
    <row r="632" spans="1:27" ht="12.7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row>
    <row r="633" spans="1:27" ht="12.7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row>
    <row r="634" spans="1:27" ht="12.7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row>
    <row r="635" spans="1:27" ht="12.7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row>
    <row r="636" spans="1:27" ht="12.7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row>
    <row r="637" spans="1:27" ht="12.7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row>
    <row r="638" spans="1:27" ht="12.7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row>
    <row r="639" spans="1:27" ht="12.7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row>
    <row r="640" spans="1:27" ht="12.7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row>
    <row r="641" spans="1:27" ht="12.7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row>
    <row r="642" spans="1:27" ht="12.7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row>
    <row r="643" spans="1:27" ht="12.7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row>
    <row r="644" spans="1:27" ht="12.7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row>
    <row r="645" spans="1:27" ht="12.7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row>
    <row r="646" spans="1:27" ht="12.7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row>
    <row r="647" spans="1:27" ht="12.7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row>
    <row r="648" spans="1:27" ht="12.7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row>
    <row r="649" spans="1:27" ht="12.7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row>
    <row r="650" spans="1:27" ht="12.7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row>
    <row r="651" spans="1:27" ht="12.7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row>
    <row r="652" spans="1:27" ht="12.7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row>
    <row r="653" spans="1:27" ht="12.7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row>
    <row r="654" spans="1:27" ht="12.7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row>
    <row r="655" spans="1:27" ht="12.7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row>
    <row r="656" spans="1:27" ht="12.7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row>
    <row r="657" spans="1:27" ht="12.7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row>
    <row r="658" spans="1:27" ht="12.7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row>
    <row r="659" spans="1:27" ht="12.7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row>
    <row r="660" spans="1:27" ht="12.7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row>
    <row r="661" spans="1:27" ht="12.7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row>
    <row r="662" spans="1:27" ht="12.7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row>
    <row r="663" spans="1:27" ht="12.7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row>
    <row r="664" spans="1:27" ht="12.7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row>
    <row r="665" spans="1:27" ht="12.7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row>
    <row r="666" spans="1:27" ht="12.7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row>
    <row r="667" spans="1:27" ht="12.7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row>
    <row r="668" spans="1:27" ht="12.7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row>
    <row r="669" spans="1:27" ht="12.7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row>
    <row r="670" spans="1:27" ht="12.7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row>
    <row r="671" spans="1:27" ht="12.7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row>
    <row r="672" spans="1:27" ht="12.7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row>
    <row r="673" spans="1:27" ht="12.7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row>
    <row r="674" spans="1:27" ht="12.7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row>
    <row r="675" spans="1:27" ht="12.7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row>
    <row r="676" spans="1:27" ht="12.7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row>
    <row r="677" spans="1:27" ht="12.7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row>
    <row r="678" spans="1:27" ht="12.7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row>
    <row r="679" spans="1:27" ht="12.7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row>
    <row r="680" spans="1:27" ht="12.7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row>
    <row r="681" spans="1:27" ht="12.7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row>
    <row r="682" spans="1:27" ht="12.7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row>
    <row r="683" spans="1:27" ht="12.7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row>
    <row r="684" spans="1:27" ht="12.7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row>
    <row r="685" spans="1:27" ht="12.7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row>
    <row r="686" spans="1:27" ht="12.7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row>
    <row r="687" spans="1:27" ht="12.7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row>
    <row r="688" spans="1:27" ht="12.7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row>
    <row r="689" spans="1:27" ht="12.7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row>
    <row r="690" spans="1:27" ht="12.7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row>
    <row r="691" spans="1:27" ht="12.7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row>
    <row r="692" spans="1:27" ht="12.7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row>
    <row r="693" spans="1:27" ht="12.7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row>
    <row r="694" spans="1:27" ht="12.7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row>
    <row r="695" spans="1:27" ht="12.7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row>
    <row r="696" spans="1:27" ht="12.7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row>
    <row r="697" spans="1:27" ht="12.7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row>
    <row r="698" spans="1:27" ht="12.7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row>
    <row r="699" spans="1:27" ht="12.7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row>
    <row r="700" spans="1:27" ht="12.7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row>
    <row r="701" spans="1:27" ht="12.7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row>
    <row r="702" spans="1:27" ht="12.7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row>
    <row r="703" spans="1:27" ht="12.7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row>
    <row r="704" spans="1:27" ht="12.7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row>
    <row r="705" spans="1:27" ht="12.7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row>
    <row r="706" spans="1:27" ht="12.7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row>
    <row r="707" spans="1:27" ht="12.7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row>
    <row r="708" spans="1:27" ht="12.7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row>
    <row r="709" spans="1:27" ht="12.7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row>
    <row r="710" spans="1:27" ht="12.7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row>
    <row r="711" spans="1:27" ht="12.7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row>
    <row r="712" spans="1:27" ht="12.7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row>
    <row r="713" spans="1:27" ht="12.7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row>
    <row r="714" spans="1:27" ht="12.7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row>
    <row r="715" spans="1:27" ht="12.7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row>
    <row r="716" spans="1:27" ht="12.7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row>
    <row r="717" spans="1:27" ht="12.7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row>
    <row r="718" spans="1:27" ht="12.7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row>
    <row r="719" spans="1:27" ht="12.7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row>
    <row r="720" spans="1:27" ht="12.7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row>
    <row r="721" spans="1:27" ht="12.7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row>
    <row r="722" spans="1:27" ht="12.7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row>
    <row r="723" spans="1:27" ht="12.7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row>
    <row r="724" spans="1:27" ht="12.7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row>
    <row r="725" spans="1:27" ht="12.7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row>
    <row r="726" spans="1:27" ht="12.7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row>
    <row r="727" spans="1:27" ht="12.7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row>
    <row r="728" spans="1:27" ht="12.7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row>
    <row r="729" spans="1:27" ht="12.7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row>
    <row r="730" spans="1:27" ht="12.7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row>
    <row r="731" spans="1:27" ht="12.7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row>
    <row r="732" spans="1:27" ht="12.7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row>
    <row r="733" spans="1:27" ht="12.7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row>
    <row r="734" spans="1:27" ht="12.7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row>
    <row r="735" spans="1:27" ht="12.7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row>
    <row r="736" spans="1:27" ht="12.7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row>
    <row r="737" spans="1:27" ht="12.7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row>
    <row r="738" spans="1:27" ht="12.7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row>
    <row r="739" spans="1:27" ht="12.7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row>
    <row r="740" spans="1:27" ht="12.7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row>
    <row r="741" spans="1:27" ht="12.7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row>
    <row r="742" spans="1:27" ht="12.7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row>
    <row r="743" spans="1:27" ht="12.7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row>
    <row r="744" spans="1:27" ht="12.7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row>
    <row r="745" spans="1:27" ht="12.7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row>
    <row r="746" spans="1:27" ht="12.7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row>
    <row r="747" spans="1:27" ht="12.7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row>
    <row r="748" spans="1:27" ht="12.7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row>
    <row r="749" spans="1:27" ht="12.7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row>
    <row r="750" spans="1:27" ht="12.7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row>
    <row r="751" spans="1:27" ht="12.7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row>
    <row r="752" spans="1:27" ht="12.7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row>
    <row r="753" spans="1:27" ht="12.7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row>
    <row r="754" spans="1:27" ht="12.7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row>
    <row r="755" spans="1:27" ht="12.7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row>
    <row r="756" spans="1:27" ht="12.7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row>
    <row r="757" spans="1:27" ht="12.7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row>
    <row r="758" spans="1:27" ht="12.7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row>
    <row r="759" spans="1:27" ht="12.7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row>
    <row r="760" spans="1:27" ht="12.7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row>
    <row r="761" spans="1:27" ht="12.7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row>
    <row r="762" spans="1:27" ht="12.7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row>
    <row r="763" spans="1:27" ht="12.7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row>
    <row r="764" spans="1:27" ht="12.7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row>
    <row r="765" spans="1:27" ht="12.7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row>
    <row r="766" spans="1:27" ht="12.7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row>
    <row r="767" spans="1:27" ht="12.7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row>
    <row r="768" spans="1:27" ht="12.7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row>
    <row r="769" spans="1:27" ht="12.7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row>
    <row r="770" spans="1:27" ht="12.7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row>
    <row r="771" spans="1:27" ht="12.7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row>
    <row r="772" spans="1:27" ht="12.7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row>
    <row r="773" spans="1:27" ht="12.7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row>
    <row r="774" spans="1:27" ht="12.7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row>
    <row r="775" spans="1:27" ht="12.7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row>
    <row r="776" spans="1:27" ht="12.7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row>
    <row r="777" spans="1:27" ht="12.7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row>
    <row r="778" spans="1:27" ht="12.7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row>
    <row r="779" spans="1:27" ht="12.7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row>
    <row r="780" spans="1:27" ht="12.7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row>
    <row r="781" spans="1:27" ht="12.7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row>
    <row r="782" spans="1:27" ht="12.7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row>
    <row r="783" spans="1:27" ht="12.7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row>
    <row r="784" spans="1:27" ht="12.7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row>
    <row r="785" spans="1:27" ht="12.7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row>
    <row r="786" spans="1:27" ht="12.7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row>
    <row r="787" spans="1:27" ht="12.7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row>
    <row r="788" spans="1:27" ht="12.7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row>
    <row r="789" spans="1:27" ht="12.7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row>
    <row r="790" spans="1:27" ht="12.7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row>
    <row r="791" spans="1:27" ht="12.7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row>
    <row r="792" spans="1:27" ht="12.7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row>
    <row r="793" spans="1:27" ht="12.7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row>
    <row r="794" spans="1:27" ht="12.7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row>
    <row r="795" spans="1:27" ht="12.7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row>
    <row r="796" spans="1:27" ht="12.7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row>
    <row r="797" spans="1:27" ht="12.7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row>
    <row r="798" spans="1:27" ht="12.7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row>
    <row r="799" spans="1:27" ht="12.7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row>
    <row r="800" spans="1:27" ht="12.7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row>
    <row r="801" spans="1:27" ht="12.7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row>
    <row r="802" spans="1:27" ht="12.7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row>
    <row r="803" spans="1:27" ht="12.7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row>
    <row r="804" spans="1:27" ht="12.7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row>
    <row r="805" spans="1:27" ht="12.7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row>
    <row r="806" spans="1:27" ht="12.7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row>
    <row r="807" spans="1:27" ht="12.7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row>
    <row r="808" spans="1:27" ht="12.7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row>
    <row r="809" spans="1:27" ht="12.7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row>
    <row r="810" spans="1:27" ht="12.7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row>
    <row r="811" spans="1:27" ht="12.7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row>
    <row r="812" spans="1:27" ht="12.7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row>
    <row r="813" spans="1:27" ht="12.7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row>
    <row r="814" spans="1:27" ht="12.7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row>
    <row r="815" spans="1:27" ht="12.7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row>
    <row r="816" spans="1:27" ht="12.7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row>
    <row r="817" spans="1:27" ht="12.7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row>
    <row r="818" spans="1:27" ht="12.7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row>
    <row r="819" spans="1:27" ht="12.7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row>
    <row r="820" spans="1:27" ht="12.7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row>
    <row r="821" spans="1:27" ht="12.7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row>
    <row r="822" spans="1:27" ht="12.7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row>
    <row r="823" spans="1:27" ht="12.7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row>
    <row r="824" spans="1:27" ht="12.7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row>
    <row r="825" spans="1:27" ht="12.7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row>
    <row r="826" spans="1:27" ht="12.7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row>
    <row r="827" spans="1:27" ht="12.7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row>
    <row r="828" spans="1:27" ht="12.7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row>
    <row r="829" spans="1:27" ht="12.7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row>
    <row r="830" spans="1:27" ht="12.7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row>
    <row r="831" spans="1:27" ht="12.7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row>
    <row r="832" spans="1:27" ht="12.7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row>
    <row r="833" spans="1:27" ht="12.7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row>
    <row r="834" spans="1:27" ht="12.7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row>
    <row r="835" spans="1:27" ht="12.7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row>
    <row r="836" spans="1:27" ht="12.7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row>
    <row r="837" spans="1:27" ht="12.7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row>
    <row r="838" spans="1:27" ht="12.7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row>
    <row r="839" spans="1:27" ht="12.7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row>
    <row r="840" spans="1:27" ht="12.7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row>
    <row r="841" spans="1:27" ht="12.7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row>
    <row r="842" spans="1:27" ht="12.7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row>
    <row r="843" spans="1:27" ht="12.7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row>
    <row r="844" spans="1:27" ht="12.7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row>
    <row r="845" spans="1:27" ht="12.7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row>
    <row r="846" spans="1:27" ht="12.7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row>
    <row r="847" spans="1:27" ht="12.7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row>
    <row r="848" spans="1:27" ht="12.7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row>
    <row r="849" spans="1:27" ht="12.7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row>
    <row r="850" spans="1:27" ht="12.7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row>
    <row r="851" spans="1:27" ht="12.7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row>
    <row r="852" spans="1:27" ht="12.7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row>
    <row r="853" spans="1:27" ht="12.7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row>
    <row r="854" spans="1:27" ht="12.7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row>
    <row r="855" spans="1:27" ht="12.7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row>
    <row r="856" spans="1:27" ht="12.7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row>
    <row r="857" spans="1:27" ht="12.7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row>
    <row r="858" spans="1:27" ht="12.7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row>
    <row r="859" spans="1:27" ht="12.7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row>
    <row r="860" spans="1:27" ht="12.7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row>
    <row r="861" spans="1:27" ht="12.7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row>
    <row r="862" spans="1:27" ht="12.7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row>
    <row r="863" spans="1:27" ht="12.7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row>
    <row r="864" spans="1:27" ht="12.7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row>
    <row r="865" spans="1:27" ht="12.7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row>
    <row r="866" spans="1:27" ht="12.7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row>
    <row r="867" spans="1:27" ht="12.7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row>
    <row r="868" spans="1:27" ht="12.7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row>
    <row r="869" spans="1:27" ht="12.7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row>
    <row r="870" spans="1:27" ht="12.7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row>
    <row r="871" spans="1:27" ht="12.7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row>
    <row r="872" spans="1:27" ht="12.7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row>
    <row r="873" spans="1:27" ht="12.7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row>
    <row r="874" spans="1:27" ht="12.7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row>
    <row r="875" spans="1:27" ht="12.7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row>
    <row r="876" spans="1:27" ht="12.7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row>
    <row r="877" spans="1:27" ht="12.7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row>
    <row r="878" spans="1:27" ht="12.7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row>
    <row r="879" spans="1:27" ht="12.7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row>
    <row r="880" spans="1:27" ht="12.7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row>
    <row r="881" spans="1:27" ht="12.7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row>
    <row r="882" spans="1:27" ht="12.7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row>
    <row r="883" spans="1:27" ht="12.7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row>
    <row r="884" spans="1:27" ht="12.7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row>
    <row r="885" spans="1:27" ht="12.7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row>
    <row r="886" spans="1:27" ht="12.7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row>
    <row r="887" spans="1:27" ht="12.7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row>
    <row r="888" spans="1:27" ht="12.7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row>
    <row r="889" spans="1:27" ht="12.7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row>
    <row r="890" spans="1:27" ht="12.7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row>
    <row r="891" spans="1:27" ht="12.7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row>
    <row r="892" spans="1:27" ht="12.7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row>
    <row r="893" spans="1:27" ht="12.7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row>
    <row r="894" spans="1:27" ht="12.7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row>
    <row r="895" spans="1:27" ht="12.7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row>
    <row r="896" spans="1:27" ht="12.7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row>
    <row r="897" spans="1:27" ht="12.7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row>
    <row r="898" spans="1:27" ht="12.7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row>
    <row r="899" spans="1:27" ht="12.7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row>
    <row r="900" spans="1:27" ht="12.7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row>
    <row r="901" spans="1:27" ht="12.7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row>
    <row r="902" spans="1:27" ht="12.7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row>
    <row r="903" spans="1:27" ht="12.7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row>
    <row r="904" spans="1:27" ht="12.7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row>
    <row r="905" spans="1:27" ht="12.7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row>
    <row r="906" spans="1:27" ht="12.7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row>
    <row r="907" spans="1:27" ht="12.7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row>
    <row r="908" spans="1:27" ht="12.7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row>
    <row r="909" spans="1:27" ht="12.7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row>
    <row r="910" spans="1:27" ht="12.7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row>
    <row r="911" spans="1:27" ht="12.7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row>
    <row r="912" spans="1:27" ht="12.7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row>
    <row r="913" spans="1:27" ht="12.7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row>
    <row r="914" spans="1:27" ht="12.7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row>
    <row r="915" spans="1:27" ht="12.7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row>
    <row r="916" spans="1:27" ht="12.7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row>
    <row r="917" spans="1:27" ht="12.7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row>
    <row r="918" spans="1:27" ht="12.7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row>
    <row r="919" spans="1:27" ht="12.7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row>
    <row r="920" spans="1:27" ht="12.7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row>
    <row r="921" spans="1:27" ht="12.7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row>
    <row r="922" spans="1:27" ht="12.7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row>
    <row r="923" spans="1:27" ht="12.7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row>
    <row r="924" spans="1:27" ht="12.7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row>
    <row r="925" spans="1:27" ht="12.7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row>
    <row r="926" spans="1:27" ht="12.7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row>
    <row r="927" spans="1:27" ht="12.7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row>
    <row r="928" spans="1:27" ht="12.7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row>
    <row r="929" spans="1:27" ht="12.7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row>
    <row r="930" spans="1:27" ht="12.7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row>
    <row r="931" spans="1:27" ht="12.7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row>
    <row r="932" spans="1:27" ht="12.7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row>
    <row r="933" spans="1:27" ht="12.7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row>
    <row r="934" spans="1:27" ht="12.7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row>
    <row r="935" spans="1:27" ht="12.7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row>
    <row r="936" spans="1:27" ht="12.7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row>
    <row r="937" spans="1:27" ht="12.7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row>
    <row r="938" spans="1:27" ht="12.7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row>
    <row r="939" spans="1:27" ht="12.7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row>
    <row r="940" spans="1:27" ht="12.7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row>
    <row r="941" spans="1:27" ht="12.7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row>
    <row r="942" spans="1:27" ht="12.7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row>
    <row r="943" spans="1:27" ht="12.7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row>
    <row r="944" spans="1:27" ht="12.7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row>
    <row r="945" spans="1:27" ht="12.7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row>
    <row r="946" spans="1:27" ht="12.7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row>
    <row r="947" spans="1:27" ht="12.7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row>
    <row r="948" spans="1:27" ht="12.7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row>
    <row r="949" spans="1:27" ht="12.7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row>
    <row r="950" spans="1:27" ht="12.7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row>
    <row r="951" spans="1:27" ht="12.7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row>
    <row r="952" spans="1:27" ht="12.7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row>
    <row r="953" spans="1:27" ht="12.7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row>
    <row r="954" spans="1:27" ht="12.7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row>
    <row r="955" spans="1:27" ht="12.7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row>
    <row r="956" spans="1:27" ht="12.7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row>
    <row r="957" spans="1:27" ht="12.7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row>
    <row r="958" spans="1:27" ht="12.7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row>
    <row r="959" spans="1:27" ht="12.7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row>
    <row r="960" spans="1:27" ht="12.7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row>
    <row r="961" spans="1:27" ht="12.7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row>
    <row r="962" spans="1:27" ht="12.7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row>
    <row r="963" spans="1:27" ht="12.7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row>
    <row r="964" spans="1:27" ht="12.7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row>
    <row r="965" spans="1:27" ht="12.7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row>
    <row r="966" spans="1:27" ht="12.7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row>
    <row r="967" spans="1:27" ht="12.7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row>
    <row r="968" spans="1:27" ht="12.7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row>
    <row r="969" spans="1:27" ht="12.7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row>
    <row r="970" spans="1:27" ht="12.7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row>
    <row r="971" spans="1:27" ht="12.7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row>
    <row r="972" spans="1:27" ht="12.7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row>
    <row r="973" spans="1:27" ht="12.7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row>
    <row r="974" spans="1:27" ht="12.7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row>
    <row r="975" spans="1:27" ht="12.7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row>
    <row r="976" spans="1:27" ht="12.7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row>
    <row r="977" spans="1:27" ht="12.7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row>
    <row r="978" spans="1:27" ht="12.7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row>
    <row r="979" spans="1:27" ht="12.7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row>
    <row r="980" spans="1:27" ht="12.7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row>
    <row r="981" spans="1:27" ht="12.7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row>
    <row r="982" spans="1:27" ht="12.7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row>
    <row r="983" spans="1:27" ht="12.7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row>
    <row r="984" spans="1:27" ht="12.7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row>
    <row r="985" spans="1:27" ht="12.7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row>
    <row r="986" spans="1:27" ht="12.7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row>
    <row r="987" spans="1:27" ht="12.7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row>
    <row r="988" spans="1:27" ht="12.7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row>
    <row r="989" spans="1:27" ht="12.7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row>
    <row r="990" spans="1:27" ht="12.7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row>
    <row r="991" spans="1:27" ht="12.7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row>
    <row r="992" spans="1:27" ht="12.7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row>
    <row r="993" spans="1:27" ht="12.7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row>
    <row r="994" spans="1:27" ht="12.7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row>
    <row r="995" spans="1:27" ht="12.7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row>
    <row r="996" spans="1:27" ht="12.7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row>
    <row r="997" spans="1:27" ht="12.75" customHeight="1">
      <c r="A997" s="10"/>
      <c r="G997" s="10"/>
      <c r="H997" s="10"/>
      <c r="I997" s="10"/>
      <c r="J997" s="10"/>
      <c r="K997" s="10"/>
      <c r="L997" s="10"/>
      <c r="M997" s="10"/>
      <c r="N997" s="10"/>
      <c r="O997" s="10"/>
      <c r="P997" s="10"/>
      <c r="Q997" s="10"/>
      <c r="R997" s="10"/>
      <c r="S997" s="10"/>
      <c r="T997" s="10"/>
      <c r="U997" s="10"/>
      <c r="V997" s="10"/>
      <c r="W997" s="10"/>
      <c r="X997" s="10"/>
      <c r="Y997" s="10"/>
      <c r="Z997" s="10"/>
      <c r="AA997" s="10"/>
    </row>
    <row r="998" spans="1:27" ht="12.75" customHeight="1">
      <c r="A998" s="10"/>
      <c r="G998" s="10"/>
      <c r="H998" s="10"/>
      <c r="I998" s="10"/>
      <c r="J998" s="10"/>
      <c r="K998" s="10"/>
      <c r="L998" s="10"/>
      <c r="M998" s="10"/>
      <c r="N998" s="10"/>
      <c r="O998" s="10"/>
      <c r="P998" s="10"/>
      <c r="Q998" s="10"/>
      <c r="R998" s="10"/>
      <c r="S998" s="10"/>
      <c r="T998" s="10"/>
      <c r="U998" s="10"/>
      <c r="V998" s="10"/>
      <c r="W998" s="10"/>
      <c r="X998" s="10"/>
      <c r="Y998" s="10"/>
      <c r="Z998" s="10"/>
      <c r="AA998" s="10"/>
    </row>
  </sheetData>
  <mergeCells count="19">
    <mergeCell ref="B26:F26"/>
    <mergeCell ref="C1:F1"/>
    <mergeCell ref="B3:F3"/>
    <mergeCell ref="B12:F12"/>
    <mergeCell ref="B13:F13"/>
    <mergeCell ref="B15:F15"/>
    <mergeCell ref="B16:F16"/>
    <mergeCell ref="B18:F18"/>
    <mergeCell ref="B20:F20"/>
    <mergeCell ref="B22:F22"/>
    <mergeCell ref="B24:F24"/>
    <mergeCell ref="B25:F25"/>
    <mergeCell ref="B40:F40"/>
    <mergeCell ref="B28:F28"/>
    <mergeCell ref="B30:F30"/>
    <mergeCell ref="B32:F32"/>
    <mergeCell ref="B34:F34"/>
    <mergeCell ref="B36:F36"/>
    <mergeCell ref="B38:F38"/>
  </mergeCells>
  <dataValidations count="1">
    <dataValidation type="list" allowBlank="1" showInputMessage="1" showErrorMessage="1" sqref="B14" xr:uid="{87CFFDDC-2F88-405F-8CC0-09276E943AB8}">
      <formula1>"Public, Private, Government Only Community, Hybrid"</formula1>
    </dataValidation>
  </dataValidation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4DBC5-BF6E-4485-A6D5-4494A4BD2A13}">
  <sheetPr>
    <tabColor theme="0" tint="-0.499984740745262"/>
    <pageSetUpPr fitToPage="1"/>
  </sheetPr>
  <dimension ref="A1:AB25"/>
  <sheetViews>
    <sheetView showGridLines="0" zoomScaleNormal="100" workbookViewId="0">
      <selection activeCell="X1" sqref="X1"/>
    </sheetView>
  </sheetViews>
  <sheetFormatPr defaultColWidth="9.140625" defaultRowHeight="15"/>
  <cols>
    <col min="1" max="1" width="3.7109375" style="22" bestFit="1" customWidth="1"/>
    <col min="2" max="2" width="38.7109375" style="44" customWidth="1"/>
    <col min="3" max="20" width="12.7109375" style="22" customWidth="1"/>
    <col min="21" max="21" width="2" style="22" customWidth="1"/>
    <col min="22" max="22" width="29.42578125" style="22" customWidth="1"/>
    <col min="23" max="23" width="2.42578125" style="22" customWidth="1"/>
    <col min="24" max="16384" width="9.140625" style="22"/>
  </cols>
  <sheetData>
    <row r="1" spans="1:28" ht="39.950000000000003" customHeight="1">
      <c r="A1" s="186" t="s">
        <v>36</v>
      </c>
      <c r="B1" s="186"/>
      <c r="C1" s="186"/>
      <c r="D1" s="186"/>
      <c r="E1" s="186"/>
      <c r="F1" s="186"/>
      <c r="G1" s="186"/>
      <c r="H1" s="186"/>
      <c r="I1" s="186"/>
      <c r="J1" s="186"/>
      <c r="K1" s="186"/>
      <c r="L1" s="186"/>
      <c r="M1" s="186"/>
      <c r="N1" s="186"/>
      <c r="O1" s="186"/>
      <c r="P1" s="186"/>
      <c r="Q1" s="186"/>
      <c r="R1" s="186"/>
      <c r="S1" s="186"/>
      <c r="T1" s="186"/>
      <c r="U1" s="186"/>
      <c r="V1" s="186"/>
      <c r="W1" s="21"/>
    </row>
    <row r="2" spans="1:28" ht="168" customHeight="1">
      <c r="B2" s="23" t="s">
        <v>37</v>
      </c>
      <c r="C2" s="24" t="s">
        <v>38</v>
      </c>
      <c r="D2" s="24" t="s">
        <v>39</v>
      </c>
      <c r="E2" s="24" t="s">
        <v>40</v>
      </c>
      <c r="F2" s="24" t="s">
        <v>41</v>
      </c>
      <c r="G2" s="24" t="s">
        <v>42</v>
      </c>
      <c r="H2" s="24" t="s">
        <v>43</v>
      </c>
      <c r="I2" s="24" t="s">
        <v>44</v>
      </c>
      <c r="J2" s="24" t="s">
        <v>45</v>
      </c>
      <c r="K2" s="24" t="s">
        <v>46</v>
      </c>
      <c r="L2" s="24" t="s">
        <v>47</v>
      </c>
      <c r="M2" s="24" t="s">
        <v>48</v>
      </c>
      <c r="N2" s="24" t="s">
        <v>49</v>
      </c>
      <c r="O2" s="24" t="s">
        <v>50</v>
      </c>
      <c r="P2" s="24" t="s">
        <v>51</v>
      </c>
      <c r="Q2" s="24" t="s">
        <v>52</v>
      </c>
      <c r="R2" s="24" t="s">
        <v>53</v>
      </c>
      <c r="S2" s="24" t="s">
        <v>54</v>
      </c>
      <c r="T2" s="24" t="s">
        <v>55</v>
      </c>
      <c r="U2" s="25"/>
      <c r="V2" s="26" t="s">
        <v>56</v>
      </c>
      <c r="W2" s="21"/>
    </row>
    <row r="3" spans="1:28" ht="27" customHeight="1">
      <c r="B3" s="27" t="s">
        <v>57</v>
      </c>
      <c r="C3" s="59" t="s">
        <v>58</v>
      </c>
      <c r="D3" s="59" t="s">
        <v>59</v>
      </c>
      <c r="E3" s="59" t="s">
        <v>60</v>
      </c>
      <c r="F3" s="59" t="s">
        <v>61</v>
      </c>
      <c r="G3" s="59" t="s">
        <v>62</v>
      </c>
      <c r="H3" s="59" t="s">
        <v>63</v>
      </c>
      <c r="I3" s="59" t="s">
        <v>64</v>
      </c>
      <c r="J3" s="59" t="s">
        <v>65</v>
      </c>
      <c r="K3" s="59" t="s">
        <v>66</v>
      </c>
      <c r="L3" s="59" t="s">
        <v>67</v>
      </c>
      <c r="M3" s="59" t="s">
        <v>68</v>
      </c>
      <c r="N3" s="59" t="s">
        <v>69</v>
      </c>
      <c r="O3" s="59" t="s">
        <v>70</v>
      </c>
      <c r="P3" s="59" t="s">
        <v>71</v>
      </c>
      <c r="Q3" s="59" t="s">
        <v>72</v>
      </c>
      <c r="R3" s="59" t="s">
        <v>73</v>
      </c>
      <c r="S3" s="59" t="s">
        <v>74</v>
      </c>
      <c r="T3" s="59" t="s">
        <v>75</v>
      </c>
      <c r="U3" s="28"/>
      <c r="V3" s="60"/>
      <c r="W3" s="21"/>
    </row>
    <row r="4" spans="1:28">
      <c r="B4" s="29" t="s">
        <v>76</v>
      </c>
      <c r="C4" s="30">
        <f xml:space="preserve"> COUNTIFS('12_Mod Controls'!$B:$B,"Yes",'12_Mod Controls'!$E:$E,"AC*")</f>
        <v>9</v>
      </c>
      <c r="D4" s="30">
        <f xml:space="preserve"> COUNTIFS('12_Mod Controls'!$B:$B,"Yes",'12_Mod Controls'!$E:$E,"AT*")</f>
        <v>0</v>
      </c>
      <c r="E4" s="30">
        <f xml:space="preserve"> COUNTIFS('12_Mod Controls'!$B:$B,"Yes",'12_Mod Controls'!$E:$E,"AU*")</f>
        <v>3</v>
      </c>
      <c r="F4" s="30">
        <f xml:space="preserve"> COUNTIFS('12_Mod Controls'!$B:$B,"Yes",'12_Mod Controls'!$E:$E,"CA*")</f>
        <v>0</v>
      </c>
      <c r="G4" s="30">
        <f xml:space="preserve"> COUNTIFS('12_Mod Controls'!$B:$B,"Yes",'12_Mod Controls'!$E:$E,"CM*")</f>
        <v>10</v>
      </c>
      <c r="H4" s="30">
        <f xml:space="preserve"> COUNTIFS('12_Mod Controls'!$B:$B,"Yes",'12_Mod Controls'!$E:$E,"CP*")</f>
        <v>6</v>
      </c>
      <c r="I4" s="30">
        <f xml:space="preserve"> COUNTIFS('12_Mod Controls'!$B:$B,"Yes",'12_Mod Controls'!$E:$E,"IA*")</f>
        <v>7</v>
      </c>
      <c r="J4" s="30">
        <f xml:space="preserve"> COUNTIFS('12_Mod Controls'!$B:$B,"Yes",'12_Mod Controls'!$E:$E,"IR*")</f>
        <v>6</v>
      </c>
      <c r="K4" s="30">
        <f xml:space="preserve"> COUNTIFS('12_Mod Controls'!$B:$B,"Yes",'12_Mod Controls'!$E:$E,"MA*")</f>
        <v>1</v>
      </c>
      <c r="L4" s="30">
        <f xml:space="preserve"> COUNTIFS('12_Mod Controls'!$B:$B,"Yes",'12_Mod Controls'!$E:$E,"MP*")</f>
        <v>0</v>
      </c>
      <c r="M4" s="30">
        <f xml:space="preserve"> COUNTIFS('12_Mod Controls'!$B:$B,"Yes",'12_Mod Controls'!$E:$E,"PS*")</f>
        <v>0</v>
      </c>
      <c r="N4" s="30">
        <f xml:space="preserve"> COUNTIFS('12_Mod Controls'!$B:$B,"Yes",'12_Mod Controls'!$E:$E,"PE*")</f>
        <v>0</v>
      </c>
      <c r="O4" s="30">
        <f xml:space="preserve"> COUNTIFS('12_Mod Controls'!$B:$B,"Yes",'12_Mod Controls'!$E:$E,"PL*")</f>
        <v>0</v>
      </c>
      <c r="P4" s="30">
        <f xml:space="preserve"> COUNTIFS('12_Mod Controls'!$B:$B,"Yes",'12_Mod Controls'!$E:$E,"RA*")</f>
        <v>2</v>
      </c>
      <c r="Q4" s="30">
        <f xml:space="preserve"> COUNTIFS('12_Mod Controls'!$B:$B,"Yes",'12_Mod Controls'!$E:$E,"SA*")</f>
        <v>2</v>
      </c>
      <c r="R4" s="30">
        <f xml:space="preserve"> COUNTIFS('12_Mod Controls'!$B:$B,"Yes",'12_Mod Controls'!$E:$E,"SC*")</f>
        <v>7</v>
      </c>
      <c r="S4" s="30">
        <f xml:space="preserve"> COUNTIFS('12_Mod Controls'!$B:$B,"Yes",'12_Mod Controls'!$E:$E,"SI*")</f>
        <v>7</v>
      </c>
      <c r="T4" s="30">
        <f xml:space="preserve"> COUNTIFS('12_Mod Controls'!$B:$B,"Yes",'12_Mod Controls'!$E:$E,"SR*")</f>
        <v>0</v>
      </c>
      <c r="U4" s="31" t="s">
        <v>56</v>
      </c>
      <c r="V4" s="32">
        <f>SUM(C4:T4)</f>
        <v>60</v>
      </c>
      <c r="W4" s="33"/>
      <c r="AA4" s="34" t="s">
        <v>56</v>
      </c>
    </row>
    <row r="5" spans="1:28">
      <c r="B5" s="29" t="s">
        <v>77</v>
      </c>
      <c r="C5" s="30">
        <f xml:space="preserve"> COUNTIFS('12_Mod Controls'!$B:$B,"Yes",'12_Mod Controls'!$E:$E,"AC*", '12_Mod Controls'!$T:$T,"No")</f>
        <v>9</v>
      </c>
      <c r="D5" s="30">
        <f xml:space="preserve"> COUNTIFS('12_Mod Controls'!$B:$B,"Yes",'12_Mod Controls'!$E:$E,"AT*", '12_Mod Controls'!$T:$T,"No")</f>
        <v>0</v>
      </c>
      <c r="E5" s="30">
        <f xml:space="preserve"> COUNTIFS('12_Mod Controls'!$B:$B,"Yes",'12_Mod Controls'!$E:$E,"AU*", '12_Mod Controls'!$T:$T,"No")</f>
        <v>3</v>
      </c>
      <c r="F5" s="30">
        <f xml:space="preserve"> COUNTIFS('12_Mod Controls'!$B:$B,"Yes",'12_Mod Controls'!$E:$E,"CA*", '12_Mod Controls'!$T:$T,"No")</f>
        <v>0</v>
      </c>
      <c r="G5" s="30">
        <f xml:space="preserve"> COUNTIFS('12_Mod Controls'!$B:$B,"Yes",'12_Mod Controls'!$E:$E,"CM*", '12_Mod Controls'!$T:$T,"No")</f>
        <v>10</v>
      </c>
      <c r="H5" s="30">
        <f xml:space="preserve"> COUNTIFS('12_Mod Controls'!$B:$B,"Yes",'12_Mod Controls'!$E:$E,"CP*", '12_Mod Controls'!$T:$T,"No")</f>
        <v>6</v>
      </c>
      <c r="I5" s="30">
        <f xml:space="preserve"> COUNTIFS('12_Mod Controls'!$B:$B,"Yes",'12_Mod Controls'!$E:$E,"IA*", '12_Mod Controls'!$T:$T,"No")</f>
        <v>7</v>
      </c>
      <c r="J5" s="30">
        <f xml:space="preserve"> COUNTIFS('12_Mod Controls'!$B:$B,"Yes",'12_Mod Controls'!$E:$E,"IR*", '12_Mod Controls'!$T:$T,"No")</f>
        <v>6</v>
      </c>
      <c r="K5" s="30">
        <f xml:space="preserve"> COUNTIFS('12_Mod Controls'!$B:$B,"Yes",'12_Mod Controls'!$E:$E,"MA*", '12_Mod Controls'!$T:$T,"No")</f>
        <v>1</v>
      </c>
      <c r="L5" s="30">
        <f xml:space="preserve"> COUNTIFS('12_Mod Controls'!$B:$B,"Yes",'12_Mod Controls'!$E:$E,"MP*", '12_Mod Controls'!$T:$T,"No")</f>
        <v>0</v>
      </c>
      <c r="M5" s="30">
        <f xml:space="preserve"> COUNTIFS('12_Mod Controls'!$B:$B,"Yes",'12_Mod Controls'!$E:$E,"PS*", '12_Mod Controls'!$T:$T,"No")</f>
        <v>0</v>
      </c>
      <c r="N5" s="30">
        <f xml:space="preserve"> COUNTIFS('12_Mod Controls'!$B:$B,"Yes",'12_Mod Controls'!$E:$E,"PE*", '12_Mod Controls'!$T:$T,"No")</f>
        <v>0</v>
      </c>
      <c r="O5" s="30">
        <f xml:space="preserve"> COUNTIFS('12_Mod Controls'!$B:$B,"Yes",'12_Mod Controls'!$E:$E,"PL*", '12_Mod Controls'!$T:$T,"No")</f>
        <v>0</v>
      </c>
      <c r="P5" s="30">
        <f xml:space="preserve"> COUNTIFS('12_Mod Controls'!$B:$B,"Yes",'12_Mod Controls'!$E:$E,"RA*", '12_Mod Controls'!$T:$T,"No")</f>
        <v>2</v>
      </c>
      <c r="Q5" s="30">
        <f xml:space="preserve"> COUNTIFS('12_Mod Controls'!$B:$B,"Yes",'12_Mod Controls'!$E:$E,"SA*", '12_Mod Controls'!$T:$T,"No")</f>
        <v>2</v>
      </c>
      <c r="R5" s="30">
        <f xml:space="preserve"> COUNTIFS('12_Mod Controls'!$B:$B,"Yes",'12_Mod Controls'!$E:$E,"SC*", '12_Mod Controls'!$T:$T,"No")</f>
        <v>7</v>
      </c>
      <c r="S5" s="30">
        <f xml:space="preserve"> COUNTIFS('12_Mod Controls'!$B:$B,"Yes",'12_Mod Controls'!$E:$E,"SI*", '12_Mod Controls'!$T:$T,"No")</f>
        <v>7</v>
      </c>
      <c r="T5" s="30">
        <f xml:space="preserve"> COUNTIFS('12_Mod Controls'!$B:$B,"Yes",'12_Mod Controls'!$E:$E,"SR*", '12_Mod Controls'!$T:$T,"No")</f>
        <v>0</v>
      </c>
      <c r="U5" s="31" t="s">
        <v>56</v>
      </c>
      <c r="V5" s="32">
        <f>SUM(C5:T5)</f>
        <v>60</v>
      </c>
      <c r="W5" s="33"/>
      <c r="AA5" s="34" t="s">
        <v>56</v>
      </c>
    </row>
    <row r="6" spans="1:28" ht="27.75">
      <c r="B6" s="35" t="s">
        <v>78</v>
      </c>
      <c r="C6" s="36">
        <f>IF(C4=0,"N/A",1-C5/C4)</f>
        <v>0</v>
      </c>
      <c r="D6" s="36" t="str">
        <f t="shared" ref="D6:T6" si="0">IF(D4=0,"N/A",1-D5/D4)</f>
        <v>N/A</v>
      </c>
      <c r="E6" s="36">
        <f t="shared" si="0"/>
        <v>0</v>
      </c>
      <c r="F6" s="36" t="str">
        <f t="shared" si="0"/>
        <v>N/A</v>
      </c>
      <c r="G6" s="36">
        <f t="shared" si="0"/>
        <v>0</v>
      </c>
      <c r="H6" s="36">
        <f t="shared" si="0"/>
        <v>0</v>
      </c>
      <c r="I6" s="36">
        <f t="shared" si="0"/>
        <v>0</v>
      </c>
      <c r="J6" s="36">
        <f t="shared" si="0"/>
        <v>0</v>
      </c>
      <c r="K6" s="36">
        <f t="shared" si="0"/>
        <v>0</v>
      </c>
      <c r="L6" s="36" t="str">
        <f t="shared" si="0"/>
        <v>N/A</v>
      </c>
      <c r="M6" s="36" t="str">
        <f t="shared" si="0"/>
        <v>N/A</v>
      </c>
      <c r="N6" s="36" t="str">
        <f t="shared" si="0"/>
        <v>N/A</v>
      </c>
      <c r="O6" s="36" t="str">
        <f t="shared" si="0"/>
        <v>N/A</v>
      </c>
      <c r="P6" s="36">
        <f t="shared" si="0"/>
        <v>0</v>
      </c>
      <c r="Q6" s="36">
        <f t="shared" si="0"/>
        <v>0</v>
      </c>
      <c r="R6" s="36">
        <f t="shared" si="0"/>
        <v>0</v>
      </c>
      <c r="S6" s="36">
        <f t="shared" si="0"/>
        <v>0</v>
      </c>
      <c r="T6" s="36" t="str">
        <f t="shared" si="0"/>
        <v>N/A</v>
      </c>
      <c r="U6" s="37"/>
      <c r="V6" s="38">
        <f>1-(V5/V4)</f>
        <v>0</v>
      </c>
      <c r="W6" s="21"/>
      <c r="AB6" s="34" t="s">
        <v>56</v>
      </c>
    </row>
    <row r="7" spans="1:28" ht="6.75" customHeight="1">
      <c r="B7" s="39"/>
      <c r="C7" s="40"/>
      <c r="D7" s="40"/>
      <c r="E7" s="40"/>
      <c r="F7" s="40"/>
      <c r="G7" s="40"/>
      <c r="H7" s="40"/>
      <c r="I7" s="40"/>
      <c r="J7" s="40"/>
      <c r="K7" s="40"/>
      <c r="L7" s="40"/>
      <c r="M7" s="40"/>
      <c r="N7" s="40"/>
      <c r="O7" s="40"/>
      <c r="P7" s="40"/>
      <c r="Q7" s="40"/>
      <c r="R7" s="40"/>
      <c r="S7" s="40"/>
      <c r="T7" s="40"/>
      <c r="U7" s="37"/>
      <c r="V7" s="41"/>
      <c r="W7" s="21"/>
      <c r="AB7" s="34"/>
    </row>
    <row r="8" spans="1:28" ht="27" customHeight="1">
      <c r="B8" s="27" t="s">
        <v>79</v>
      </c>
      <c r="C8" s="59" t="s">
        <v>58</v>
      </c>
      <c r="D8" s="59" t="s">
        <v>59</v>
      </c>
      <c r="E8" s="59" t="s">
        <v>60</v>
      </c>
      <c r="F8" s="59" t="s">
        <v>61</v>
      </c>
      <c r="G8" s="59" t="s">
        <v>62</v>
      </c>
      <c r="H8" s="59" t="s">
        <v>63</v>
      </c>
      <c r="I8" s="59" t="s">
        <v>64</v>
      </c>
      <c r="J8" s="59" t="s">
        <v>65</v>
      </c>
      <c r="K8" s="59" t="s">
        <v>66</v>
      </c>
      <c r="L8" s="59" t="s">
        <v>67</v>
      </c>
      <c r="M8" s="59" t="s">
        <v>68</v>
      </c>
      <c r="N8" s="59" t="s">
        <v>69</v>
      </c>
      <c r="O8" s="59" t="s">
        <v>70</v>
      </c>
      <c r="P8" s="59" t="s">
        <v>71</v>
      </c>
      <c r="Q8" s="59" t="s">
        <v>72</v>
      </c>
      <c r="R8" s="59" t="s">
        <v>73</v>
      </c>
      <c r="S8" s="59" t="s">
        <v>74</v>
      </c>
      <c r="T8" s="59" t="s">
        <v>75</v>
      </c>
      <c r="U8" s="28"/>
      <c r="V8" s="60"/>
      <c r="W8" s="21"/>
    </row>
    <row r="9" spans="1:28">
      <c r="B9" s="29" t="s">
        <v>80</v>
      </c>
      <c r="C9" s="30">
        <f xml:space="preserve"> COUNTIFS('12_Mod Controls'!$C:$C,"Yes",'12_Mod Controls'!$E:$E,"AC*")</f>
        <v>9</v>
      </c>
      <c r="D9" s="30">
        <f xml:space="preserve"> COUNTIFS('12_Mod Controls'!$C:$C,"Yes",'12_Mod Controls'!$E:$E,"AT*")</f>
        <v>0</v>
      </c>
      <c r="E9" s="30">
        <f xml:space="preserve"> COUNTIFS('12_Mod Controls'!$C:$C,"Yes",'12_Mod Controls'!$E:$E,"AU*")</f>
        <v>4</v>
      </c>
      <c r="F9" s="30">
        <f xml:space="preserve"> COUNTIFS('12_Mod Controls'!$C:$C,"Yes",'12_Mod Controls'!$E:$E,"CA*")</f>
        <v>0</v>
      </c>
      <c r="G9" s="30">
        <f xml:space="preserve"> COUNTIFS('12_Mod Controls'!$C:$C,"Yes",'12_Mod Controls'!$E:$E,"CM*")</f>
        <v>13</v>
      </c>
      <c r="H9" s="30">
        <f xml:space="preserve"> COUNTIFS('12_Mod Controls'!$C:$C,"Yes",'12_Mod Controls'!$E:$E,"CP*")</f>
        <v>9</v>
      </c>
      <c r="I9" s="30">
        <f xml:space="preserve"> COUNTIFS('12_Mod Controls'!$C:$C,"Yes",'12_Mod Controls'!$E:$E,"IA*")</f>
        <v>7</v>
      </c>
      <c r="J9" s="30">
        <f xml:space="preserve"> COUNTIFS('12_Mod Controls'!$C:$C,"Yes",'12_Mod Controls'!$E:$E,"IR*")</f>
        <v>6</v>
      </c>
      <c r="K9" s="30">
        <f xml:space="preserve"> COUNTIFS('12_Mod Controls'!$C:$C,"Yes",'12_Mod Controls'!$E:$E,"MA*")</f>
        <v>2</v>
      </c>
      <c r="L9" s="30">
        <f xml:space="preserve"> COUNTIFS('12_Mod Controls'!$C:$C,"Yes",'12_Mod Controls'!$E:$E,"MP*")</f>
        <v>0</v>
      </c>
      <c r="M9" s="30">
        <f xml:space="preserve"> COUNTIFS('12_Mod Controls'!$C:$C,"Yes",'12_Mod Controls'!$E:$E,"PS*")</f>
        <v>0</v>
      </c>
      <c r="N9" s="30">
        <f xml:space="preserve"> COUNTIFS('12_Mod Controls'!$C:$C,"Yes",'12_Mod Controls'!$E:$E,"PE*")</f>
        <v>8</v>
      </c>
      <c r="O9" s="30">
        <f xml:space="preserve"> COUNTIFS('12_Mod Controls'!$C:$C,"Yes",'12_Mod Controls'!$E:$E,"PL*")</f>
        <v>0</v>
      </c>
      <c r="P9" s="30">
        <f xml:space="preserve"> COUNTIFS('12_Mod Controls'!$C:$C,"Yes",'12_Mod Controls'!$E:$E,"RA*")</f>
        <v>2</v>
      </c>
      <c r="Q9" s="30">
        <f xml:space="preserve"> COUNTIFS('12_Mod Controls'!$C:$C,"Yes",'12_Mod Controls'!$E:$E,"SA*")</f>
        <v>2</v>
      </c>
      <c r="R9" s="30">
        <f xml:space="preserve"> COUNTIFS('12_Mod Controls'!$C:$C,"Yes",'12_Mod Controls'!$E:$E,"SC*")</f>
        <v>11</v>
      </c>
      <c r="S9" s="30">
        <f xml:space="preserve"> COUNTIFS('12_Mod Controls'!$C:$C,"Yes",'12_Mod Controls'!$E:$E,"SI*")</f>
        <v>7</v>
      </c>
      <c r="T9" s="30">
        <f xml:space="preserve"> COUNTIFS('12_Mod Controls'!$C:$C,"Yes",'12_Mod Controls'!$E:$E,"SR*")</f>
        <v>0</v>
      </c>
      <c r="U9" s="31" t="s">
        <v>56</v>
      </c>
      <c r="V9" s="32">
        <f>SUM(C9:T9)</f>
        <v>80</v>
      </c>
      <c r="W9" s="33"/>
      <c r="AA9" s="34" t="s">
        <v>56</v>
      </c>
    </row>
    <row r="10" spans="1:28">
      <c r="B10" s="29" t="s">
        <v>81</v>
      </c>
      <c r="C10" s="30">
        <f xml:space="preserve"> COUNTIFS('12_Mod Controls'!$C:$C,"Yes",'12_Mod Controls'!$E:$E,"AC*", '12_Mod Controls'!$T:$T,"No")</f>
        <v>9</v>
      </c>
      <c r="D10" s="30">
        <f xml:space="preserve"> COUNTIFS('12_Mod Controls'!$C:$C,"Yes",'12_Mod Controls'!$E:$E,"AT*", '12_Mod Controls'!$T:$T,"No")</f>
        <v>0</v>
      </c>
      <c r="E10" s="30">
        <f xml:space="preserve"> COUNTIFS('12_Mod Controls'!$C:$C,"Yes",'12_Mod Controls'!$E:$E,"AU*", '12_Mod Controls'!$T:$T,"No")</f>
        <v>4</v>
      </c>
      <c r="F10" s="30">
        <f xml:space="preserve"> COUNTIFS('12_Mod Controls'!$C:$C,"Yes",'12_Mod Controls'!$E:$E,"CA*", '12_Mod Controls'!$T:$T,"No")</f>
        <v>0</v>
      </c>
      <c r="G10" s="30">
        <f xml:space="preserve"> COUNTIFS('12_Mod Controls'!$C:$C,"Yes",'12_Mod Controls'!$E:$E,"CM*", '12_Mod Controls'!$T:$T,"No")</f>
        <v>13</v>
      </c>
      <c r="H10" s="30">
        <f xml:space="preserve"> COUNTIFS('12_Mod Controls'!$C:$C,"Yes",'12_Mod Controls'!$E:$E,"CP*", '12_Mod Controls'!$T:$T,"No")</f>
        <v>9</v>
      </c>
      <c r="I10" s="30">
        <f xml:space="preserve"> COUNTIFS('12_Mod Controls'!$C:$C,"Yes",'12_Mod Controls'!$E:$E,"IA*", '12_Mod Controls'!$T:$T,"No")</f>
        <v>7</v>
      </c>
      <c r="J10" s="30">
        <f xml:space="preserve"> COUNTIFS('12_Mod Controls'!$C:$C,"Yes",'12_Mod Controls'!$E:$E,"IR*", '12_Mod Controls'!$T:$T,"No")</f>
        <v>6</v>
      </c>
      <c r="K10" s="30">
        <f xml:space="preserve"> COUNTIFS('12_Mod Controls'!$C:$C,"Yes",'12_Mod Controls'!$E:$E,"MA*", '12_Mod Controls'!$T:$T,"No")</f>
        <v>2</v>
      </c>
      <c r="L10" s="30">
        <f xml:space="preserve"> COUNTIFS('12_Mod Controls'!$C:$C,"Yes",'12_Mod Controls'!$E:$E,"MP*", '12_Mod Controls'!$T:$T,"No")</f>
        <v>0</v>
      </c>
      <c r="M10" s="30">
        <f xml:space="preserve"> COUNTIFS('12_Mod Controls'!$C:$C,"Yes",'12_Mod Controls'!$E:$E,"PS*", '12_Mod Controls'!$T:$T,"No")</f>
        <v>0</v>
      </c>
      <c r="N10" s="30">
        <f xml:space="preserve"> COUNTIFS('12_Mod Controls'!$C:$C,"Yes",'12_Mod Controls'!$E:$E,"PE*", '12_Mod Controls'!$T:$T,"No")</f>
        <v>8</v>
      </c>
      <c r="O10" s="30">
        <f xml:space="preserve"> COUNTIFS('12_Mod Controls'!$C:$C,"Yes",'12_Mod Controls'!$E:$E,"PL*", '12_Mod Controls'!$T:$T,"No")</f>
        <v>0</v>
      </c>
      <c r="P10" s="30">
        <f xml:space="preserve"> COUNTIFS('12_Mod Controls'!$C:$C,"Yes",'12_Mod Controls'!$E:$E,"RA*", '12_Mod Controls'!$T:$T,"No")</f>
        <v>2</v>
      </c>
      <c r="Q10" s="30">
        <f xml:space="preserve"> COUNTIFS('12_Mod Controls'!$C:$C,"Yes",'12_Mod Controls'!$E:$E,"SA*", '12_Mod Controls'!$T:$T,"No")</f>
        <v>2</v>
      </c>
      <c r="R10" s="30">
        <f xml:space="preserve"> COUNTIFS('12_Mod Controls'!$C:$C,"Yes",'12_Mod Controls'!$E:$E,"SC*", '12_Mod Controls'!$T:$T,"No")</f>
        <v>11</v>
      </c>
      <c r="S10" s="30">
        <f xml:space="preserve"> COUNTIFS('12_Mod Controls'!$C:$C,"Yes",'12_Mod Controls'!$E:$E,"SI*", '12_Mod Controls'!$T:$T,"No")</f>
        <v>7</v>
      </c>
      <c r="T10" s="30">
        <f xml:space="preserve"> COUNTIFS('12_Mod Controls'!$C:$C,"Yes",'12_Mod Controls'!$E:$E,"SR*", '12_Mod Controls'!$T:$T,"No")</f>
        <v>0</v>
      </c>
      <c r="U10" s="31" t="s">
        <v>56</v>
      </c>
      <c r="V10" s="32">
        <f>SUM(C10:T10)</f>
        <v>80</v>
      </c>
      <c r="W10" s="33"/>
      <c r="AA10" s="34" t="s">
        <v>56</v>
      </c>
    </row>
    <row r="11" spans="1:28" ht="27.75">
      <c r="B11" s="35" t="s">
        <v>78</v>
      </c>
      <c r="C11" s="36">
        <f>IF(C9=0,"N/A",1-C10/C9)</f>
        <v>0</v>
      </c>
      <c r="D11" s="36" t="str">
        <f t="shared" ref="D11:T11" si="1">IF(D9=0,"N/A",1-D10/D9)</f>
        <v>N/A</v>
      </c>
      <c r="E11" s="36">
        <f t="shared" si="1"/>
        <v>0</v>
      </c>
      <c r="F11" s="36" t="str">
        <f t="shared" si="1"/>
        <v>N/A</v>
      </c>
      <c r="G11" s="36">
        <f t="shared" si="1"/>
        <v>0</v>
      </c>
      <c r="H11" s="36">
        <f t="shared" si="1"/>
        <v>0</v>
      </c>
      <c r="I11" s="36">
        <f t="shared" si="1"/>
        <v>0</v>
      </c>
      <c r="J11" s="36">
        <f t="shared" si="1"/>
        <v>0</v>
      </c>
      <c r="K11" s="36">
        <f t="shared" si="1"/>
        <v>0</v>
      </c>
      <c r="L11" s="36" t="str">
        <f t="shared" si="1"/>
        <v>N/A</v>
      </c>
      <c r="M11" s="36" t="str">
        <f t="shared" si="1"/>
        <v>N/A</v>
      </c>
      <c r="N11" s="36">
        <f t="shared" si="1"/>
        <v>0</v>
      </c>
      <c r="O11" s="36" t="str">
        <f t="shared" si="1"/>
        <v>N/A</v>
      </c>
      <c r="P11" s="36">
        <f t="shared" si="1"/>
        <v>0</v>
      </c>
      <c r="Q11" s="36">
        <f t="shared" si="1"/>
        <v>0</v>
      </c>
      <c r="R11" s="36">
        <f t="shared" si="1"/>
        <v>0</v>
      </c>
      <c r="S11" s="36">
        <f t="shared" si="1"/>
        <v>0</v>
      </c>
      <c r="T11" s="36" t="str">
        <f t="shared" si="1"/>
        <v>N/A</v>
      </c>
      <c r="U11" s="37"/>
      <c r="V11" s="38">
        <f>1-(V10/V9)</f>
        <v>0</v>
      </c>
      <c r="W11" s="21"/>
      <c r="AB11" s="34" t="s">
        <v>56</v>
      </c>
    </row>
    <row r="12" spans="1:28" ht="6.75" customHeight="1">
      <c r="B12" s="39"/>
      <c r="C12" s="40"/>
      <c r="D12" s="40"/>
      <c r="E12" s="40"/>
      <c r="F12" s="40"/>
      <c r="G12" s="40"/>
      <c r="H12" s="40"/>
      <c r="I12" s="40"/>
      <c r="J12" s="40"/>
      <c r="K12" s="40"/>
      <c r="L12" s="40"/>
      <c r="M12" s="40"/>
      <c r="N12" s="40"/>
      <c r="O12" s="40"/>
      <c r="P12" s="40"/>
      <c r="Q12" s="40"/>
      <c r="R12" s="40"/>
      <c r="S12" s="40"/>
      <c r="T12" s="40"/>
      <c r="U12" s="37"/>
      <c r="V12" s="41"/>
      <c r="W12" s="21"/>
      <c r="AB12" s="34"/>
    </row>
    <row r="13" spans="1:28" ht="27" customHeight="1">
      <c r="B13" s="27" t="s">
        <v>82</v>
      </c>
      <c r="C13" s="59" t="s">
        <v>58</v>
      </c>
      <c r="D13" s="59" t="s">
        <v>59</v>
      </c>
      <c r="E13" s="59" t="s">
        <v>60</v>
      </c>
      <c r="F13" s="59" t="s">
        <v>61</v>
      </c>
      <c r="G13" s="59" t="s">
        <v>62</v>
      </c>
      <c r="H13" s="59" t="s">
        <v>63</v>
      </c>
      <c r="I13" s="59" t="s">
        <v>64</v>
      </c>
      <c r="J13" s="59" t="s">
        <v>65</v>
      </c>
      <c r="K13" s="59" t="s">
        <v>66</v>
      </c>
      <c r="L13" s="59" t="s">
        <v>67</v>
      </c>
      <c r="M13" s="59" t="s">
        <v>68</v>
      </c>
      <c r="N13" s="59" t="s">
        <v>69</v>
      </c>
      <c r="O13" s="59" t="s">
        <v>70</v>
      </c>
      <c r="P13" s="59" t="s">
        <v>71</v>
      </c>
      <c r="Q13" s="59" t="s">
        <v>72</v>
      </c>
      <c r="R13" s="59" t="s">
        <v>73</v>
      </c>
      <c r="S13" s="59" t="s">
        <v>74</v>
      </c>
      <c r="T13" s="59" t="s">
        <v>75</v>
      </c>
      <c r="U13" s="37"/>
      <c r="V13" s="60"/>
      <c r="W13" s="21"/>
      <c r="AB13" s="34"/>
    </row>
    <row r="14" spans="1:28">
      <c r="B14" s="29" t="s">
        <v>83</v>
      </c>
      <c r="C14" s="30">
        <f xml:space="preserve"> COUNTIFS('12_Mod Controls'!$D:$D,"Yes",'12_Mod Controls'!$E:$E,"AC*")</f>
        <v>43</v>
      </c>
      <c r="D14" s="30">
        <f xml:space="preserve"> COUNTIFS('12_Mod Controls'!$D:$D,"Yes",'12_Mod Controls'!$E:$E,"AT*")</f>
        <v>6</v>
      </c>
      <c r="E14" s="30">
        <f xml:space="preserve"> COUNTIFS('12_Mod Controls'!$D:$D,"Yes",'12_Mod Controls'!$E:$E,"AU*")</f>
        <v>16</v>
      </c>
      <c r="F14" s="30">
        <f xml:space="preserve"> COUNTIFS('12_Mod Controls'!$D:$D,"Yes",'12_Mod Controls'!$E:$E,"CA*")</f>
        <v>13</v>
      </c>
      <c r="G14" s="30">
        <f xml:space="preserve"> COUNTIFS('12_Mod Controls'!$D:$D,"Yes",'12_Mod Controls'!$E:$E,"CM*")</f>
        <v>27</v>
      </c>
      <c r="H14" s="30">
        <f xml:space="preserve"> COUNTIFS('12_Mod Controls'!$D:$D,"Yes",'12_Mod Controls'!$E:$E,"CP*")</f>
        <v>23</v>
      </c>
      <c r="I14" s="30">
        <f xml:space="preserve"> COUNTIFS('12_Mod Controls'!$D:$D,"Yes",'12_Mod Controls'!$E:$E,"IA*")</f>
        <v>25</v>
      </c>
      <c r="J14" s="30">
        <f xml:space="preserve"> COUNTIFS('12_Mod Controls'!$D:$D,"Yes",'12_Mod Controls'!$E:$E,"IR*")</f>
        <v>17</v>
      </c>
      <c r="K14" s="30">
        <f xml:space="preserve"> COUNTIFS('12_Mod Controls'!$D:$D,"Yes",'12_Mod Controls'!$E:$E,"MA*")</f>
        <v>10</v>
      </c>
      <c r="L14" s="30">
        <f xml:space="preserve"> COUNTIFS('12_Mod Controls'!$D:$D,"Yes",'12_Mod Controls'!$E:$E,"MP*")</f>
        <v>7</v>
      </c>
      <c r="M14" s="30">
        <f xml:space="preserve"> COUNTIFS('12_Mod Controls'!$D:$D,"Yes",'12_Mod Controls'!$E:$E,"PS*")</f>
        <v>10</v>
      </c>
      <c r="N14" s="30">
        <f xml:space="preserve"> COUNTIFS('12_Mod Controls'!$D:$D,"Yes",'12_Mod Controls'!$E:$E,"PE*")</f>
        <v>19</v>
      </c>
      <c r="O14" s="30">
        <f xml:space="preserve"> COUNTIFS('12_Mod Controls'!$D:$D,"Yes",'12_Mod Controls'!$E:$E,"PL*")</f>
        <v>7</v>
      </c>
      <c r="P14" s="30">
        <f xml:space="preserve"> COUNTIFS('12_Mod Controls'!$D:$D,"Yes",'12_Mod Controls'!$E:$E,"RA*")</f>
        <v>11</v>
      </c>
      <c r="Q14" s="30">
        <f xml:space="preserve"> COUNTIFS('12_Mod Controls'!$D:$D,"Yes",'12_Mod Controls'!$E:$E,"SA*")</f>
        <v>20</v>
      </c>
      <c r="R14" s="30">
        <f xml:space="preserve"> COUNTIFS('12_Mod Controls'!$D:$D,"Yes",'12_Mod Controls'!$E:$E,"SC*")</f>
        <v>29</v>
      </c>
      <c r="S14" s="30">
        <f xml:space="preserve"> COUNTIFS('12_Mod Controls'!$D:$D,"Yes",'12_Mod Controls'!$E:$E,"SI*")</f>
        <v>24</v>
      </c>
      <c r="T14" s="30">
        <f xml:space="preserve"> COUNTIFS('12_Mod Controls'!$D:$D,"Yes",'12_Mod Controls'!$E:$E,"SR*")</f>
        <v>12</v>
      </c>
      <c r="U14" s="31" t="s">
        <v>56</v>
      </c>
      <c r="V14" s="32">
        <f>SUM(C14:T14)</f>
        <v>319</v>
      </c>
      <c r="W14" s="33"/>
      <c r="AA14" s="34" t="s">
        <v>56</v>
      </c>
    </row>
    <row r="15" spans="1:28">
      <c r="B15" s="29" t="s">
        <v>84</v>
      </c>
      <c r="C15" s="30">
        <f xml:space="preserve"> COUNTIFS('12_Mod Controls'!$D:$D,"Yes",'12_Mod Controls'!$E:$E,"AC*", '12_Mod Controls'!$T:$T,"No")</f>
        <v>43</v>
      </c>
      <c r="D15" s="30">
        <f xml:space="preserve"> COUNTIFS('12_Mod Controls'!$D:$D,"Yes",'12_Mod Controls'!$E:$E,"AT*", '12_Mod Controls'!$T:$T,"No")</f>
        <v>6</v>
      </c>
      <c r="E15" s="30">
        <f xml:space="preserve"> COUNTIFS('12_Mod Controls'!$D:$D,"Yes",'12_Mod Controls'!$E:$E,"AU*", '12_Mod Controls'!$T:$T,"No")</f>
        <v>16</v>
      </c>
      <c r="F15" s="30">
        <f xml:space="preserve"> COUNTIFS('12_Mod Controls'!$D:$D,"Yes",'12_Mod Controls'!$E:$E,"CA*", '12_Mod Controls'!$T:$T,"No")</f>
        <v>13</v>
      </c>
      <c r="G15" s="30">
        <f xml:space="preserve"> COUNTIFS('12_Mod Controls'!$D:$D,"Yes",'12_Mod Controls'!$E:$E,"CM*", '12_Mod Controls'!$T:$T,"No")</f>
        <v>27</v>
      </c>
      <c r="H15" s="30">
        <f xml:space="preserve"> COUNTIFS('12_Mod Controls'!$D:$D,"Yes",'12_Mod Controls'!$E:$E,"CP*", '12_Mod Controls'!$T:$T,"No")</f>
        <v>23</v>
      </c>
      <c r="I15" s="30">
        <f xml:space="preserve"> COUNTIFS('12_Mod Controls'!$D:$D,"Yes",'12_Mod Controls'!$E:$E,"IA*", '12_Mod Controls'!$T:$T,"No")</f>
        <v>25</v>
      </c>
      <c r="J15" s="30">
        <f xml:space="preserve"> COUNTIFS('12_Mod Controls'!$D:$D,"Yes",'12_Mod Controls'!$E:$E,"IR*", '12_Mod Controls'!$T:$T,"No")</f>
        <v>17</v>
      </c>
      <c r="K15" s="30">
        <f xml:space="preserve"> COUNTIFS('12_Mod Controls'!$D:$D,"Yes",'12_Mod Controls'!$E:$E,"MA*", '12_Mod Controls'!$T:$T,"No")</f>
        <v>10</v>
      </c>
      <c r="L15" s="30">
        <f xml:space="preserve"> COUNTIFS('12_Mod Controls'!$D:$D,"Yes",'12_Mod Controls'!$E:$E,"MP*", '12_Mod Controls'!$T:$T,"No")</f>
        <v>7</v>
      </c>
      <c r="M15" s="30">
        <f xml:space="preserve"> COUNTIFS('12_Mod Controls'!$D:$D,"Yes",'12_Mod Controls'!$E:$E,"PS*", '12_Mod Controls'!$T:$T,"No")</f>
        <v>10</v>
      </c>
      <c r="N15" s="30">
        <f xml:space="preserve"> COUNTIFS('12_Mod Controls'!$D:$D,"Yes",'12_Mod Controls'!$E:$E,"PE*", '12_Mod Controls'!$T:$T,"No")</f>
        <v>19</v>
      </c>
      <c r="O15" s="30">
        <f xml:space="preserve"> COUNTIFS('12_Mod Controls'!$D:$D,"Yes",'12_Mod Controls'!$E:$E,"PL*", '12_Mod Controls'!$T:$T,"No")</f>
        <v>7</v>
      </c>
      <c r="P15" s="30">
        <f xml:space="preserve"> COUNTIFS('12_Mod Controls'!$D:$D,"Yes",'12_Mod Controls'!$E:$E,"RA*", '12_Mod Controls'!$T:$T,"No")</f>
        <v>11</v>
      </c>
      <c r="Q15" s="30">
        <f xml:space="preserve"> COUNTIFS('12_Mod Controls'!$D:$D,"Yes",'12_Mod Controls'!$E:$E,"SA*", '12_Mod Controls'!$T:$T,"No")</f>
        <v>20</v>
      </c>
      <c r="R15" s="30">
        <f xml:space="preserve"> COUNTIFS('12_Mod Controls'!$D:$D,"Yes",'12_Mod Controls'!$E:$E,"SC*", '12_Mod Controls'!$T:$T,"No")</f>
        <v>29</v>
      </c>
      <c r="S15" s="30">
        <f xml:space="preserve"> COUNTIFS('12_Mod Controls'!$D:$D,"Yes",'12_Mod Controls'!$E:$E,"SI*", '12_Mod Controls'!$T:$T,"No")</f>
        <v>24</v>
      </c>
      <c r="T15" s="30">
        <f xml:space="preserve"> COUNTIFS('12_Mod Controls'!$D:$D,"Yes",'12_Mod Controls'!$E:$E,"SR*", '12_Mod Controls'!$T:$T,"No")</f>
        <v>12</v>
      </c>
      <c r="U15" s="31" t="s">
        <v>56</v>
      </c>
      <c r="V15" s="32">
        <f>SUM(C15:T15)</f>
        <v>319</v>
      </c>
      <c r="W15" s="33"/>
      <c r="AA15" s="34" t="s">
        <v>56</v>
      </c>
    </row>
    <row r="16" spans="1:28" ht="27.75">
      <c r="B16" s="35" t="s">
        <v>78</v>
      </c>
      <c r="C16" s="36">
        <f>IF(C14=0,"N/A",1-C15/C14)</f>
        <v>0</v>
      </c>
      <c r="D16" s="36">
        <f t="shared" ref="D16:S16" si="2">IF(D14=0,"N/A",1-D15/D14)</f>
        <v>0</v>
      </c>
      <c r="E16" s="36">
        <f t="shared" si="2"/>
        <v>0</v>
      </c>
      <c r="F16" s="36">
        <f t="shared" si="2"/>
        <v>0</v>
      </c>
      <c r="G16" s="36">
        <f t="shared" si="2"/>
        <v>0</v>
      </c>
      <c r="H16" s="36">
        <f t="shared" si="2"/>
        <v>0</v>
      </c>
      <c r="I16" s="36">
        <f t="shared" si="2"/>
        <v>0</v>
      </c>
      <c r="J16" s="36">
        <f t="shared" si="2"/>
        <v>0</v>
      </c>
      <c r="K16" s="36">
        <f t="shared" si="2"/>
        <v>0</v>
      </c>
      <c r="L16" s="36">
        <f t="shared" si="2"/>
        <v>0</v>
      </c>
      <c r="M16" s="36">
        <f t="shared" si="2"/>
        <v>0</v>
      </c>
      <c r="N16" s="36">
        <f t="shared" si="2"/>
        <v>0</v>
      </c>
      <c r="O16" s="36">
        <f t="shared" si="2"/>
        <v>0</v>
      </c>
      <c r="P16" s="36">
        <f t="shared" si="2"/>
        <v>0</v>
      </c>
      <c r="Q16" s="36">
        <f t="shared" si="2"/>
        <v>0</v>
      </c>
      <c r="R16" s="36">
        <f t="shared" si="2"/>
        <v>0</v>
      </c>
      <c r="S16" s="36">
        <f t="shared" si="2"/>
        <v>0</v>
      </c>
      <c r="T16" s="36">
        <f>IF(T14=0,"N/A",1-T15/T14)</f>
        <v>0</v>
      </c>
      <c r="U16" s="37"/>
      <c r="V16" s="38">
        <f>1-(V15/V14)</f>
        <v>0</v>
      </c>
      <c r="W16" s="21"/>
      <c r="AB16" s="34" t="s">
        <v>56</v>
      </c>
    </row>
    <row r="17" spans="1:23" ht="69.75">
      <c r="B17" s="42" t="s">
        <v>56</v>
      </c>
      <c r="C17" s="43"/>
      <c r="D17" s="43"/>
      <c r="E17" s="43"/>
      <c r="F17" s="43"/>
      <c r="G17" s="43"/>
      <c r="H17" s="43"/>
      <c r="I17" s="43"/>
      <c r="J17" s="43"/>
      <c r="K17" s="43"/>
      <c r="L17" s="43"/>
      <c r="M17" s="43"/>
      <c r="N17" s="43"/>
      <c r="O17" s="43"/>
      <c r="P17" s="43"/>
      <c r="Q17" s="43"/>
      <c r="R17" s="43"/>
      <c r="S17" s="43"/>
      <c r="T17" s="43"/>
      <c r="V17" s="60" t="s">
        <v>85</v>
      </c>
      <c r="W17" s="21"/>
    </row>
    <row r="18" spans="1:23">
      <c r="A18" s="43"/>
      <c r="C18" s="43"/>
      <c r="D18" s="43"/>
      <c r="E18" s="43"/>
      <c r="F18" s="43"/>
      <c r="G18" s="43"/>
      <c r="H18" s="43"/>
      <c r="I18" s="43"/>
      <c r="J18" s="43"/>
      <c r="K18" s="43"/>
      <c r="L18" s="43"/>
      <c r="M18" s="43"/>
      <c r="N18" s="43"/>
      <c r="O18" s="43"/>
      <c r="P18" s="43"/>
      <c r="Q18" s="43"/>
      <c r="R18" s="43"/>
      <c r="S18" s="43"/>
      <c r="T18" s="43"/>
      <c r="U18" s="43"/>
      <c r="V18" s="43"/>
      <c r="W18" s="21"/>
    </row>
    <row r="19" spans="1:23" s="43" customFormat="1" ht="39.950000000000003" customHeight="1">
      <c r="A19" s="187" t="s">
        <v>86</v>
      </c>
      <c r="B19" s="187"/>
      <c r="C19" s="187"/>
      <c r="D19" s="187"/>
      <c r="E19" s="187"/>
      <c r="F19" s="187"/>
      <c r="G19" s="187"/>
      <c r="H19" s="187"/>
      <c r="I19" s="187"/>
      <c r="J19" s="187"/>
      <c r="K19" s="187"/>
      <c r="L19" s="187"/>
      <c r="M19" s="187"/>
      <c r="N19" s="187"/>
      <c r="O19" s="187"/>
      <c r="P19" s="187"/>
      <c r="Q19" s="187"/>
      <c r="R19" s="187"/>
      <c r="S19" s="187"/>
      <c r="T19" s="187"/>
      <c r="U19" s="187"/>
      <c r="V19" s="187"/>
      <c r="W19" s="45"/>
    </row>
    <row r="20" spans="1:23" ht="145.5" customHeight="1">
      <c r="A20" s="22" t="s">
        <v>56</v>
      </c>
      <c r="B20" s="46" t="s">
        <v>87</v>
      </c>
      <c r="C20" s="47" t="str">
        <f>'2_Package Dashboard'!A5</f>
        <v>1_OCM</v>
      </c>
      <c r="D20" s="47" t="str">
        <f>'2_Package Dashboard'!A6</f>
        <v>2_Diagrams</v>
      </c>
      <c r="E20" s="48" t="str">
        <f>'2_Package Dashboard'!A7</f>
        <v>3_Policies</v>
      </c>
      <c r="F20" s="48" t="str">
        <f>'2_Package Dashboard'!A8</f>
        <v>4_Procedures</v>
      </c>
      <c r="G20" s="48" t="str">
        <f>'2_Package Dashboard'!A9</f>
        <v>5_User Guide</v>
      </c>
      <c r="H20" s="48" t="str">
        <f>'2_Package Dashboard'!A10</f>
        <v>6_Rules of Behavior</v>
      </c>
      <c r="I20" s="48" t="str">
        <f>'2_Package Dashboard'!A11</f>
        <v>7_Plans Catalog</v>
      </c>
      <c r="J20" s="48" t="str">
        <f>'2_Package Dashboard'!A12</f>
        <v>8_Continuous Monitoring Matrix</v>
      </c>
      <c r="V20" s="26"/>
      <c r="W20" s="21"/>
    </row>
    <row r="21" spans="1:23" ht="23.25">
      <c r="B21" s="49"/>
      <c r="C21" s="50" t="s">
        <v>88</v>
      </c>
      <c r="D21" s="50" t="s">
        <v>89</v>
      </c>
      <c r="E21" s="51" t="s">
        <v>90</v>
      </c>
      <c r="F21" s="51" t="s">
        <v>91</v>
      </c>
      <c r="G21" s="51" t="s">
        <v>92</v>
      </c>
      <c r="H21" s="51" t="s">
        <v>93</v>
      </c>
      <c r="I21" s="51" t="s">
        <v>94</v>
      </c>
      <c r="J21" s="51" t="s">
        <v>95</v>
      </c>
      <c r="T21" s="52"/>
      <c r="U21" s="52"/>
      <c r="V21" s="53"/>
      <c r="W21" s="21"/>
    </row>
    <row r="22" spans="1:23" ht="25.5">
      <c r="A22" s="22" t="s">
        <v>56</v>
      </c>
      <c r="B22" s="54" t="s">
        <v>96</v>
      </c>
      <c r="C22" s="55" t="str">
        <f>'2_Package Dashboard'!D5</f>
        <v>No</v>
      </c>
      <c r="D22" s="55" t="str">
        <f>'2_Package Dashboard'!D6</f>
        <v>No</v>
      </c>
      <c r="E22" s="56" t="str">
        <f>'2_Package Dashboard'!D7</f>
        <v>No</v>
      </c>
      <c r="F22" s="56" t="str">
        <f>'2_Package Dashboard'!D8</f>
        <v>No</v>
      </c>
      <c r="G22" s="56" t="str">
        <f>'2_Package Dashboard'!D9</f>
        <v>No</v>
      </c>
      <c r="H22" s="56" t="str">
        <f>'2_Package Dashboard'!D10</f>
        <v>No</v>
      </c>
      <c r="I22" s="56" t="str">
        <f>'2_Package Dashboard'!D11</f>
        <v>No</v>
      </c>
      <c r="J22" s="56" t="str">
        <f>'2_Package Dashboard'!D12</f>
        <v>No</v>
      </c>
      <c r="T22" s="52"/>
      <c r="U22" s="52"/>
      <c r="V22" s="53"/>
      <c r="W22" s="21"/>
    </row>
    <row r="23" spans="1:23">
      <c r="A23" s="57"/>
      <c r="B23" s="58"/>
      <c r="C23" s="45"/>
      <c r="D23" s="45"/>
      <c r="E23" s="45"/>
      <c r="F23" s="45"/>
      <c r="G23" s="45"/>
      <c r="H23" s="45"/>
      <c r="I23" s="45"/>
      <c r="J23" s="45"/>
      <c r="K23" s="21"/>
      <c r="L23" s="21"/>
      <c r="M23" s="21"/>
      <c r="N23" s="21"/>
      <c r="O23" s="21"/>
      <c r="P23" s="21"/>
      <c r="Q23" s="21"/>
      <c r="R23" s="21"/>
      <c r="S23" s="21" t="s">
        <v>56</v>
      </c>
      <c r="T23" s="21" t="s">
        <v>56</v>
      </c>
      <c r="U23" s="21"/>
      <c r="V23" s="21"/>
      <c r="W23" s="21"/>
    </row>
    <row r="25" spans="1:23">
      <c r="A25" s="43"/>
    </row>
  </sheetData>
  <mergeCells count="2">
    <mergeCell ref="A1:V1"/>
    <mergeCell ref="A19:V19"/>
  </mergeCells>
  <conditionalFormatting sqref="C22:J22">
    <cfRule type="cellIs" dxfId="44" priority="22" stopIfTrue="1" operator="equal">
      <formula>"No"</formula>
    </cfRule>
    <cfRule type="cellIs" dxfId="43" priority="21" operator="equal">
      <formula>"Yes"</formula>
    </cfRule>
  </conditionalFormatting>
  <conditionalFormatting sqref="C4:T4">
    <cfRule type="cellIs" dxfId="42" priority="1" stopIfTrue="1" operator="equal">
      <formula>0</formula>
    </cfRule>
  </conditionalFormatting>
  <conditionalFormatting sqref="C5:T5">
    <cfRule type="cellIs" dxfId="41" priority="13" stopIfTrue="1" operator="equal">
      <formula>0</formula>
    </cfRule>
    <cfRule type="expression" priority="10" stopIfTrue="1">
      <formula>$C$9:$T$9=0</formula>
    </cfRule>
  </conditionalFormatting>
  <conditionalFormatting sqref="C6:T6">
    <cfRule type="cellIs" dxfId="40" priority="12" operator="equal">
      <formula>1</formula>
    </cfRule>
    <cfRule type="cellIs" dxfId="39" priority="7" operator="equal">
      <formula>"N/A"</formula>
    </cfRule>
    <cfRule type="cellIs" dxfId="38" priority="8" operator="lessThanOrEqual">
      <formula>0.5</formula>
    </cfRule>
    <cfRule type="cellIs" dxfId="37" priority="11" operator="between">
      <formula>0.5</formula>
      <formula>0.9999999999999</formula>
    </cfRule>
  </conditionalFormatting>
  <conditionalFormatting sqref="C9:T10">
    <cfRule type="cellIs" dxfId="36" priority="26" stopIfTrue="1" operator="equal">
      <formula>0</formula>
    </cfRule>
  </conditionalFormatting>
  <conditionalFormatting sqref="C10:T10">
    <cfRule type="expression" priority="23" stopIfTrue="1">
      <formula>$C$9:$T$9=0</formula>
    </cfRule>
  </conditionalFormatting>
  <conditionalFormatting sqref="C11:T11 C16:T16">
    <cfRule type="cellIs" dxfId="35" priority="25" operator="equal">
      <formula>1</formula>
    </cfRule>
    <cfRule type="cellIs" dxfId="34" priority="17" operator="equal">
      <formula>"N/A"</formula>
    </cfRule>
    <cfRule type="cellIs" dxfId="33" priority="18" operator="lessThanOrEqual">
      <formula>0.5</formula>
    </cfRule>
    <cfRule type="cellIs" dxfId="32" priority="24" operator="between">
      <formula>0.5</formula>
      <formula>0.9999999999999</formula>
    </cfRule>
  </conditionalFormatting>
  <conditionalFormatting sqref="C14:T15">
    <cfRule type="cellIs" dxfId="31" priority="19" operator="equal">
      <formula>0</formula>
    </cfRule>
  </conditionalFormatting>
  <conditionalFormatting sqref="C30:T30">
    <cfRule type="cellIs" dxfId="30" priority="33" operator="notEqual">
      <formula>0</formula>
    </cfRule>
  </conditionalFormatting>
  <conditionalFormatting sqref="D4">
    <cfRule type="cellIs" dxfId="29" priority="6" operator="notEqual">
      <formula>0</formula>
    </cfRule>
  </conditionalFormatting>
  <conditionalFormatting sqref="D9">
    <cfRule type="cellIs" dxfId="28" priority="32" operator="notEqual">
      <formula>0</formula>
    </cfRule>
  </conditionalFormatting>
  <conditionalFormatting sqref="F4">
    <cfRule type="cellIs" dxfId="27" priority="5" operator="notEqual">
      <formula>0</formula>
    </cfRule>
  </conditionalFormatting>
  <conditionalFormatting sqref="F9">
    <cfRule type="cellIs" dxfId="26" priority="31" operator="notEqual">
      <formula>0</formula>
    </cfRule>
  </conditionalFormatting>
  <conditionalFormatting sqref="L4:M4">
    <cfRule type="cellIs" dxfId="25" priority="4" operator="notEqual">
      <formula>0</formula>
    </cfRule>
  </conditionalFormatting>
  <conditionalFormatting sqref="L9:M9">
    <cfRule type="cellIs" dxfId="24" priority="30" operator="notEqual">
      <formula>0</formula>
    </cfRule>
  </conditionalFormatting>
  <conditionalFormatting sqref="O4">
    <cfRule type="cellIs" dxfId="23" priority="3" operator="notEqual">
      <formula>0</formula>
    </cfRule>
  </conditionalFormatting>
  <conditionalFormatting sqref="O9">
    <cfRule type="cellIs" dxfId="22" priority="29" operator="notEqual">
      <formula>0</formula>
    </cfRule>
  </conditionalFormatting>
  <conditionalFormatting sqref="T4">
    <cfRule type="cellIs" dxfId="21" priority="2" operator="notEqual">
      <formula>0</formula>
    </cfRule>
  </conditionalFormatting>
  <conditionalFormatting sqref="T9">
    <cfRule type="cellIs" dxfId="20" priority="28" operator="notEqual">
      <formula>0</formula>
    </cfRule>
  </conditionalFormatting>
  <conditionalFormatting sqref="V6">
    <cfRule type="cellIs" dxfId="19" priority="16" operator="lessThanOrEqual">
      <formula>0.5</formula>
    </cfRule>
    <cfRule type="cellIs" dxfId="18" priority="15" operator="greaterThanOrEqual">
      <formula>1</formula>
    </cfRule>
    <cfRule type="cellIs" dxfId="17" priority="9" operator="between">
      <formula>0.5</formula>
      <formula>0.9999999999</formula>
    </cfRule>
  </conditionalFormatting>
  <conditionalFormatting sqref="V7">
    <cfRule type="cellIs" dxfId="16" priority="14" operator="equal">
      <formula>1</formula>
    </cfRule>
  </conditionalFormatting>
  <conditionalFormatting sqref="V11 V16">
    <cfRule type="cellIs" dxfId="15" priority="20" operator="between">
      <formula>0.5</formula>
      <formula>0.9999999999</formula>
    </cfRule>
    <cfRule type="cellIs" dxfId="14" priority="34" operator="greaterThanOrEqual">
      <formula>1</formula>
    </cfRule>
    <cfRule type="cellIs" dxfId="13" priority="35" operator="lessThanOrEqual">
      <formula>0.5</formula>
    </cfRule>
  </conditionalFormatting>
  <conditionalFormatting sqref="V12">
    <cfRule type="cellIs" dxfId="12" priority="27" operator="equal">
      <formula>1</formula>
    </cfRule>
  </conditionalFormatting>
  <pageMargins left="0.7" right="0.7" top="0.75" bottom="0.75" header="0.3" footer="0.3"/>
  <pageSetup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I14"/>
  <sheetViews>
    <sheetView showGridLines="0" zoomScale="85" zoomScaleNormal="85" workbookViewId="0">
      <selection activeCell="E5" sqref="E5"/>
    </sheetView>
  </sheetViews>
  <sheetFormatPr defaultColWidth="8.7109375" defaultRowHeight="14.25"/>
  <cols>
    <col min="1" max="1" width="34.7109375" style="64" customWidth="1"/>
    <col min="2" max="2" width="59.140625" style="64" bestFit="1" customWidth="1"/>
    <col min="3" max="3" width="41.28515625" style="64" customWidth="1"/>
    <col min="4" max="4" width="15.85546875" style="81" bestFit="1" customWidth="1"/>
    <col min="5" max="5" width="80.42578125" style="82" customWidth="1"/>
    <col min="6" max="6" width="2.5703125" style="64" customWidth="1"/>
    <col min="7" max="16384" width="8.7109375" style="64"/>
  </cols>
  <sheetData>
    <row r="1" spans="1:9" s="62" customFormat="1" ht="33">
      <c r="A1" s="188" t="s">
        <v>97</v>
      </c>
      <c r="B1" s="189"/>
      <c r="C1" s="189"/>
      <c r="D1" s="189"/>
      <c r="E1" s="190"/>
      <c r="F1" s="61"/>
    </row>
    <row r="2" spans="1:9" ht="33" customHeight="1" thickBot="1">
      <c r="A2" s="194"/>
      <c r="B2" s="195"/>
      <c r="C2" s="195"/>
      <c r="D2" s="195"/>
      <c r="E2" s="196"/>
      <c r="F2" s="63"/>
      <c r="I2" s="64" t="s">
        <v>56</v>
      </c>
    </row>
    <row r="3" spans="1:9" s="66" customFormat="1" ht="18.75" thickBot="1">
      <c r="A3" s="191" t="s">
        <v>98</v>
      </c>
      <c r="B3" s="192"/>
      <c r="C3" s="192"/>
      <c r="D3" s="192"/>
      <c r="E3" s="193"/>
      <c r="F3" s="65"/>
    </row>
    <row r="4" spans="1:9" s="71" customFormat="1">
      <c r="A4" s="67" t="s">
        <v>99</v>
      </c>
      <c r="B4" s="68" t="s">
        <v>9</v>
      </c>
      <c r="C4" s="68" t="s">
        <v>100</v>
      </c>
      <c r="D4" s="69" t="s">
        <v>101</v>
      </c>
      <c r="E4" s="70" t="s">
        <v>102</v>
      </c>
      <c r="F4" s="65"/>
    </row>
    <row r="5" spans="1:9" s="71" customFormat="1">
      <c r="A5" s="72" t="s">
        <v>103</v>
      </c>
      <c r="B5" s="73" t="s">
        <v>104</v>
      </c>
      <c r="C5" s="73" t="s">
        <v>105</v>
      </c>
      <c r="D5" s="74" t="s">
        <v>106</v>
      </c>
      <c r="E5" s="75"/>
      <c r="F5" s="65"/>
    </row>
    <row r="6" spans="1:9" s="71" customFormat="1">
      <c r="A6" s="72" t="s">
        <v>107</v>
      </c>
      <c r="B6" s="73" t="s">
        <v>108</v>
      </c>
      <c r="C6" s="73" t="s">
        <v>106</v>
      </c>
      <c r="D6" s="74" t="s">
        <v>106</v>
      </c>
      <c r="E6" s="75"/>
      <c r="F6" s="65"/>
    </row>
    <row r="7" spans="1:9" s="71" customFormat="1">
      <c r="A7" s="72" t="s">
        <v>109</v>
      </c>
      <c r="B7" s="73" t="s">
        <v>110</v>
      </c>
      <c r="C7" s="73" t="s">
        <v>106</v>
      </c>
      <c r="D7" s="74" t="s">
        <v>106</v>
      </c>
      <c r="E7" s="75"/>
      <c r="F7" s="65"/>
    </row>
    <row r="8" spans="1:9" s="71" customFormat="1">
      <c r="A8" s="72" t="s">
        <v>111</v>
      </c>
      <c r="B8" s="73" t="s">
        <v>112</v>
      </c>
      <c r="C8" s="73" t="s">
        <v>106</v>
      </c>
      <c r="D8" s="74" t="s">
        <v>106</v>
      </c>
      <c r="E8" s="75"/>
      <c r="F8" s="65"/>
    </row>
    <row r="9" spans="1:9" s="71" customFormat="1">
      <c r="A9" s="72" t="s">
        <v>113</v>
      </c>
      <c r="B9" s="76" t="s">
        <v>114</v>
      </c>
      <c r="C9" s="76" t="s">
        <v>106</v>
      </c>
      <c r="D9" s="74" t="s">
        <v>106</v>
      </c>
      <c r="E9" s="75"/>
      <c r="F9" s="65"/>
    </row>
    <row r="10" spans="1:9" s="71" customFormat="1">
      <c r="A10" s="72" t="s">
        <v>115</v>
      </c>
      <c r="B10" s="76" t="s">
        <v>116</v>
      </c>
      <c r="C10" s="76" t="s">
        <v>106</v>
      </c>
      <c r="D10" s="74" t="s">
        <v>106</v>
      </c>
      <c r="E10" s="75"/>
      <c r="F10" s="65"/>
    </row>
    <row r="11" spans="1:9" s="71" customFormat="1" ht="25.5">
      <c r="A11" s="72" t="s">
        <v>117</v>
      </c>
      <c r="B11" s="76" t="s">
        <v>118</v>
      </c>
      <c r="C11" s="76" t="s">
        <v>105</v>
      </c>
      <c r="D11" s="74" t="s">
        <v>106</v>
      </c>
      <c r="E11" s="75"/>
      <c r="F11" s="65"/>
    </row>
    <row r="12" spans="1:9" s="71" customFormat="1" ht="15" thickBot="1">
      <c r="A12" s="72" t="s">
        <v>119</v>
      </c>
      <c r="B12" s="73" t="s">
        <v>120</v>
      </c>
      <c r="C12" s="73" t="s">
        <v>105</v>
      </c>
      <c r="D12" s="74" t="s">
        <v>106</v>
      </c>
      <c r="E12" s="75"/>
      <c r="F12" s="65"/>
    </row>
    <row r="13" spans="1:9" s="71" customFormat="1" ht="15.75" customHeight="1" thickBot="1">
      <c r="D13" s="77">
        <f>COUNTIFS(D5:D12, "Yes")/8</f>
        <v>0</v>
      </c>
      <c r="E13" s="78"/>
      <c r="F13" s="65"/>
    </row>
    <row r="14" spans="1:9">
      <c r="A14" s="63"/>
      <c r="B14" s="63"/>
      <c r="C14" s="63"/>
      <c r="D14" s="79"/>
      <c r="E14" s="80"/>
      <c r="F14" s="63"/>
    </row>
  </sheetData>
  <mergeCells count="3">
    <mergeCell ref="A1:E1"/>
    <mergeCell ref="A3:E3"/>
    <mergeCell ref="A2:E2"/>
  </mergeCells>
  <conditionalFormatting sqref="D5:D12">
    <cfRule type="cellIs" dxfId="11" priority="15" operator="equal">
      <formula>"No"</formula>
    </cfRule>
    <cfRule type="containsText" dxfId="10" priority="16" operator="containsText" text="Yes">
      <formula>NOT(ISERROR(SEARCH("Yes",D5)))</formula>
    </cfRule>
  </conditionalFormatting>
  <dataValidations count="1">
    <dataValidation type="list" allowBlank="1" showInputMessage="1" showErrorMessage="1" sqref="D5:D12" xr:uid="{A10E11FD-C2BA-4642-9968-D173192A9B4E}">
      <formula1>"Yes, No"</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4857E-9A65-473D-9262-140D63F0580C}">
  <sheetPr>
    <tabColor theme="0" tint="-0.14999847407452621"/>
  </sheetPr>
  <dimension ref="A1:G44"/>
  <sheetViews>
    <sheetView showGridLines="0" workbookViewId="0">
      <selection activeCell="B12" sqref="B12"/>
    </sheetView>
  </sheetViews>
  <sheetFormatPr defaultColWidth="9.140625" defaultRowHeight="18"/>
  <cols>
    <col min="1" max="1" width="40.85546875" style="2" customWidth="1"/>
    <col min="2" max="2" width="54.5703125" style="2" customWidth="1"/>
    <col min="3" max="3" width="3" style="2" customWidth="1"/>
    <col min="4" max="4" width="7.140625" style="2" bestFit="1" customWidth="1"/>
    <col min="5" max="5" width="24.85546875" style="2" customWidth="1"/>
    <col min="6" max="6" width="16.7109375" style="2" customWidth="1"/>
    <col min="7" max="7" width="19.140625" style="2" customWidth="1"/>
    <col min="8" max="16384" width="9.140625" style="2"/>
  </cols>
  <sheetData>
    <row r="1" spans="1:7" ht="31.5">
      <c r="A1" s="197" t="s">
        <v>121</v>
      </c>
      <c r="B1" s="197"/>
      <c r="C1" s="197"/>
      <c r="D1" s="197"/>
      <c r="E1" s="197"/>
      <c r="F1" s="197"/>
      <c r="G1" s="197"/>
    </row>
    <row r="2" spans="1:7" ht="38.25" customHeight="1">
      <c r="A2" s="198" t="s">
        <v>122</v>
      </c>
      <c r="B2" s="198"/>
      <c r="C2" s="83"/>
      <c r="D2" s="200" t="s">
        <v>123</v>
      </c>
      <c r="E2" s="200"/>
      <c r="F2" s="200"/>
      <c r="G2" s="200"/>
    </row>
    <row r="3" spans="1:7">
      <c r="A3" s="84" t="s">
        <v>124</v>
      </c>
      <c r="B3" s="84"/>
      <c r="D3" s="85" t="s">
        <v>8</v>
      </c>
      <c r="E3" s="85" t="s">
        <v>9</v>
      </c>
      <c r="F3" s="85" t="s">
        <v>10</v>
      </c>
      <c r="G3" s="85" t="s">
        <v>11</v>
      </c>
    </row>
    <row r="4" spans="1:7">
      <c r="A4" s="84" t="s">
        <v>125</v>
      </c>
      <c r="B4" s="84"/>
      <c r="D4" s="86" t="s">
        <v>56</v>
      </c>
      <c r="E4" s="86" t="s">
        <v>56</v>
      </c>
      <c r="F4" s="86" t="s">
        <v>56</v>
      </c>
      <c r="G4" s="86" t="s">
        <v>56</v>
      </c>
    </row>
    <row r="5" spans="1:7">
      <c r="A5" s="84" t="s">
        <v>10</v>
      </c>
      <c r="B5" s="84"/>
      <c r="D5" s="87" t="s">
        <v>56</v>
      </c>
      <c r="E5" s="87" t="s">
        <v>56</v>
      </c>
      <c r="F5" s="87" t="s">
        <v>56</v>
      </c>
      <c r="G5" s="87" t="s">
        <v>56</v>
      </c>
    </row>
    <row r="6" spans="1:7">
      <c r="A6" s="84" t="s">
        <v>8</v>
      </c>
      <c r="B6" s="88"/>
      <c r="D6" s="86"/>
      <c r="E6" s="86"/>
      <c r="F6" s="86"/>
      <c r="G6" s="86"/>
    </row>
    <row r="7" spans="1:7">
      <c r="A7" s="84" t="s">
        <v>126</v>
      </c>
      <c r="B7" s="84" t="s">
        <v>127</v>
      </c>
      <c r="D7" s="87"/>
      <c r="E7" s="87"/>
      <c r="F7" s="87"/>
      <c r="G7" s="87"/>
    </row>
    <row r="8" spans="1:7">
      <c r="A8" s="84" t="s">
        <v>128</v>
      </c>
      <c r="B8" s="89" t="s">
        <v>129</v>
      </c>
      <c r="D8" s="86"/>
      <c r="E8" s="86"/>
      <c r="F8" s="86"/>
      <c r="G8" s="86"/>
    </row>
    <row r="9" spans="1:7">
      <c r="A9" s="84" t="s">
        <v>130</v>
      </c>
      <c r="B9" s="84"/>
    </row>
    <row r="10" spans="1:7">
      <c r="A10" s="84" t="s">
        <v>131</v>
      </c>
      <c r="B10" s="84"/>
    </row>
    <row r="11" spans="1:7">
      <c r="A11" s="84" t="s">
        <v>132</v>
      </c>
      <c r="B11" s="84"/>
    </row>
    <row r="12" spans="1:7">
      <c r="A12" s="84" t="s">
        <v>133</v>
      </c>
      <c r="B12" s="90" t="s">
        <v>134</v>
      </c>
    </row>
    <row r="13" spans="1:7">
      <c r="A13" s="84" t="s">
        <v>135</v>
      </c>
      <c r="B13" s="90"/>
    </row>
    <row r="14" spans="1:7">
      <c r="A14" s="199" t="s">
        <v>136</v>
      </c>
      <c r="B14" s="199"/>
    </row>
    <row r="15" spans="1:7">
      <c r="A15" s="92" t="s">
        <v>137</v>
      </c>
      <c r="B15" s="92" t="s">
        <v>56</v>
      </c>
    </row>
    <row r="16" spans="1:7">
      <c r="A16" s="86" t="s">
        <v>138</v>
      </c>
      <c r="B16" s="86" t="s">
        <v>56</v>
      </c>
    </row>
    <row r="17" spans="1:2">
      <c r="A17" s="92" t="s">
        <v>139</v>
      </c>
      <c r="B17" s="92" t="s">
        <v>56</v>
      </c>
    </row>
    <row r="18" spans="1:2">
      <c r="A18" s="86" t="s">
        <v>140</v>
      </c>
      <c r="B18" s="86" t="s">
        <v>56</v>
      </c>
    </row>
    <row r="19" spans="1:2">
      <c r="A19" s="201" t="s">
        <v>141</v>
      </c>
      <c r="B19" s="201"/>
    </row>
    <row r="20" spans="1:2">
      <c r="A20" s="84" t="s">
        <v>142</v>
      </c>
      <c r="B20" s="84"/>
    </row>
    <row r="21" spans="1:2">
      <c r="A21" s="84" t="s">
        <v>143</v>
      </c>
      <c r="B21" s="84"/>
    </row>
    <row r="22" spans="1:2">
      <c r="A22" s="84" t="s">
        <v>144</v>
      </c>
      <c r="B22" s="84"/>
    </row>
    <row r="23" spans="1:2">
      <c r="A23" s="84" t="s">
        <v>145</v>
      </c>
      <c r="B23" s="84"/>
    </row>
    <row r="24" spans="1:2">
      <c r="A24" s="84" t="s">
        <v>146</v>
      </c>
      <c r="B24" s="84"/>
    </row>
    <row r="25" spans="1:2">
      <c r="A25" s="84" t="s">
        <v>147</v>
      </c>
      <c r="B25" s="84"/>
    </row>
    <row r="26" spans="1:2">
      <c r="A26" s="201" t="s">
        <v>148</v>
      </c>
      <c r="B26" s="201"/>
    </row>
    <row r="27" spans="1:2">
      <c r="A27" s="84" t="s">
        <v>142</v>
      </c>
      <c r="B27" s="84"/>
    </row>
    <row r="28" spans="1:2">
      <c r="A28" s="84" t="s">
        <v>143</v>
      </c>
      <c r="B28" s="84"/>
    </row>
    <row r="29" spans="1:2">
      <c r="A29" s="84" t="s">
        <v>144</v>
      </c>
      <c r="B29" s="84"/>
    </row>
    <row r="30" spans="1:2">
      <c r="A30" s="84" t="s">
        <v>145</v>
      </c>
      <c r="B30" s="84"/>
    </row>
    <row r="31" spans="1:2">
      <c r="A31" s="84" t="s">
        <v>146</v>
      </c>
      <c r="B31" s="84"/>
    </row>
    <row r="32" spans="1:2">
      <c r="A32" s="84" t="s">
        <v>147</v>
      </c>
      <c r="B32" s="84"/>
    </row>
    <row r="33" spans="1:2">
      <c r="A33" s="201" t="s">
        <v>149</v>
      </c>
      <c r="B33" s="201"/>
    </row>
    <row r="34" spans="1:2">
      <c r="A34" s="84" t="s">
        <v>142</v>
      </c>
      <c r="B34" s="84"/>
    </row>
    <row r="35" spans="1:2">
      <c r="A35" s="84" t="s">
        <v>143</v>
      </c>
      <c r="B35" s="84"/>
    </row>
    <row r="36" spans="1:2">
      <c r="A36" s="84" t="s">
        <v>144</v>
      </c>
      <c r="B36" s="84"/>
    </row>
    <row r="37" spans="1:2">
      <c r="A37" s="84" t="s">
        <v>145</v>
      </c>
      <c r="B37" s="84"/>
    </row>
    <row r="38" spans="1:2">
      <c r="A38" s="84" t="s">
        <v>146</v>
      </c>
      <c r="B38" s="84"/>
    </row>
    <row r="39" spans="1:2">
      <c r="A39" s="84" t="s">
        <v>147</v>
      </c>
      <c r="B39" s="84"/>
    </row>
    <row r="40" spans="1:2" ht="22.5" customHeight="1">
      <c r="A40" s="199" t="s">
        <v>150</v>
      </c>
      <c r="B40" s="199"/>
    </row>
    <row r="41" spans="1:2">
      <c r="A41" s="92" t="s">
        <v>137</v>
      </c>
      <c r="B41" s="92" t="s">
        <v>56</v>
      </c>
    </row>
    <row r="42" spans="1:2">
      <c r="A42" s="86" t="s">
        <v>138</v>
      </c>
      <c r="B42" s="86" t="s">
        <v>56</v>
      </c>
    </row>
    <row r="43" spans="1:2">
      <c r="A43" s="92" t="s">
        <v>139</v>
      </c>
      <c r="B43" s="92" t="s">
        <v>56</v>
      </c>
    </row>
    <row r="44" spans="1:2" ht="15.75" customHeight="1">
      <c r="A44" s="86" t="s">
        <v>140</v>
      </c>
      <c r="B44" s="86" t="s">
        <v>56</v>
      </c>
    </row>
  </sheetData>
  <mergeCells count="8">
    <mergeCell ref="A1:G1"/>
    <mergeCell ref="A2:B2"/>
    <mergeCell ref="A40:B40"/>
    <mergeCell ref="A14:B14"/>
    <mergeCell ref="D2:G2"/>
    <mergeCell ref="A19:B19"/>
    <mergeCell ref="A26:B26"/>
    <mergeCell ref="A33:B33"/>
  </mergeCells>
  <dataValidations count="7">
    <dataValidation type="list" allowBlank="1" showInputMessage="1" showErrorMessage="1" sqref="B7" xr:uid="{EA90AD25-6B28-4E03-BECC-31663D941948}">
      <formula1>"Low, Moderate"</formula1>
    </dataValidation>
    <dataValidation type="list" allowBlank="1" showInputMessage="1" showErrorMessage="1" sqref="B9" xr:uid="{A00CB0C7-02DB-4E51-9B00-BB158A4BB13E}">
      <formula1>"Operational, Under Development, Major Modification, Other"</formula1>
    </dataValidation>
    <dataValidation type="list" allowBlank="1" showInputMessage="1" showErrorMessage="1" sqref="B10" xr:uid="{5758AE5A-070F-4A41-95DD-F2461FDF200E}">
      <formula1>"IaaS, PaaS, SaaS"</formula1>
    </dataValidation>
    <dataValidation type="list" allowBlank="1" showInputMessage="1" showErrorMessage="1" sqref="B11" xr:uid="{7B70692B-7DE3-4222-8192-9C2937F7C68F}">
      <formula1>"Public, Private, Government Only Community, Hybrid"</formula1>
    </dataValidation>
    <dataValidation type="list" allowBlank="1" showInputMessage="1" showErrorMessage="1" sqref="B12" xr:uid="{2D335FCB-C83C-4576-B313-189944D9FF05}">
      <formula1>"Level 1: AAL1_IAL1_FAL1, Level 2: AAL2_IAL2_FAL2"</formula1>
    </dataValidation>
    <dataValidation type="list" allowBlank="1" showInputMessage="1" showErrorMessage="1" sqref="B14:B18" xr:uid="{EEE8AA38-D1AA-4E91-B401-46BC9FD8913B}">
      <formula1>"StateRAMP Approvals Committee (SAC), SLED Sponsor"</formula1>
    </dataValidation>
    <dataValidation type="list" allowBlank="1" showInputMessage="1" showErrorMessage="1" sqref="B13" xr:uid="{EE6451E1-E9E5-4758-88B8-9B28549F73B7}">
      <formula1>"GovRAMP Approvals Committee (GAC), SLED Sponsor"</formula1>
    </dataValidation>
  </dataValidation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F77DA-B886-48C1-B1AD-6FDA053F251E}">
  <sheetPr>
    <tabColor theme="0" tint="-0.14999847407452621"/>
  </sheetPr>
  <dimension ref="A1:G30"/>
  <sheetViews>
    <sheetView showGridLines="0" workbookViewId="0">
      <selection sqref="A1:G1"/>
    </sheetView>
  </sheetViews>
  <sheetFormatPr defaultColWidth="9.140625" defaultRowHeight="18"/>
  <cols>
    <col min="1" max="1" width="40.85546875" style="2" customWidth="1"/>
    <col min="2" max="2" width="54.5703125" style="2" customWidth="1"/>
    <col min="3" max="3" width="3" style="2" customWidth="1"/>
    <col min="4" max="4" width="7.140625" style="2" bestFit="1" customWidth="1"/>
    <col min="5" max="5" width="24.85546875" style="2" customWidth="1"/>
    <col min="6" max="6" width="16.7109375" style="2" customWidth="1"/>
    <col min="7" max="7" width="19.140625" style="2" customWidth="1"/>
    <col min="8" max="16384" width="9.140625" style="2"/>
  </cols>
  <sheetData>
    <row r="1" spans="1:7" ht="31.5">
      <c r="A1" s="197" t="s">
        <v>121</v>
      </c>
      <c r="B1" s="197"/>
      <c r="C1" s="197"/>
      <c r="D1" s="197"/>
      <c r="E1" s="197"/>
      <c r="F1" s="197"/>
      <c r="G1" s="197"/>
    </row>
    <row r="2" spans="1:7" ht="38.25" customHeight="1">
      <c r="A2" s="202" t="s">
        <v>151</v>
      </c>
      <c r="B2" s="203"/>
      <c r="C2" s="203"/>
      <c r="D2" s="203"/>
      <c r="E2" s="203"/>
      <c r="F2" s="203"/>
      <c r="G2" s="203"/>
    </row>
    <row r="3" spans="1:7" ht="93" customHeight="1">
      <c r="A3" s="206" t="s">
        <v>152</v>
      </c>
      <c r="B3" s="206"/>
      <c r="C3" s="206"/>
      <c r="D3" s="206"/>
      <c r="E3" s="206"/>
      <c r="F3" s="206"/>
      <c r="G3" s="206"/>
    </row>
    <row r="4" spans="1:7">
      <c r="A4" s="204"/>
      <c r="B4" s="205"/>
      <c r="C4" s="205"/>
      <c r="D4" s="205"/>
      <c r="E4" s="205"/>
      <c r="F4" s="205"/>
      <c r="G4" s="205"/>
    </row>
    <row r="5" spans="1:7">
      <c r="A5" s="205"/>
      <c r="B5" s="205"/>
      <c r="C5" s="205"/>
      <c r="D5" s="205"/>
      <c r="E5" s="205"/>
      <c r="F5" s="205"/>
      <c r="G5" s="205"/>
    </row>
    <row r="6" spans="1:7">
      <c r="A6" s="205"/>
      <c r="B6" s="205"/>
      <c r="C6" s="205"/>
      <c r="D6" s="205"/>
      <c r="E6" s="205"/>
      <c r="F6" s="205"/>
      <c r="G6" s="205"/>
    </row>
    <row r="7" spans="1:7">
      <c r="A7" s="205"/>
      <c r="B7" s="205"/>
      <c r="C7" s="205"/>
      <c r="D7" s="205"/>
      <c r="E7" s="205"/>
      <c r="F7" s="205"/>
      <c r="G7" s="205"/>
    </row>
    <row r="8" spans="1:7" ht="15" customHeight="1">
      <c r="A8" s="205"/>
      <c r="B8" s="205"/>
      <c r="C8" s="205"/>
      <c r="D8" s="205"/>
      <c r="E8" s="205"/>
      <c r="F8" s="205"/>
      <c r="G8" s="205"/>
    </row>
    <row r="9" spans="1:7">
      <c r="A9" s="205"/>
      <c r="B9" s="205"/>
      <c r="C9" s="205"/>
      <c r="D9" s="205"/>
      <c r="E9" s="205"/>
      <c r="F9" s="205"/>
      <c r="G9" s="205"/>
    </row>
    <row r="10" spans="1:7">
      <c r="A10" s="205"/>
      <c r="B10" s="205"/>
      <c r="C10" s="205"/>
      <c r="D10" s="205"/>
      <c r="E10" s="205"/>
      <c r="F10" s="205"/>
      <c r="G10" s="205"/>
    </row>
    <row r="11" spans="1:7">
      <c r="A11" s="205"/>
      <c r="B11" s="205"/>
      <c r="C11" s="205"/>
      <c r="D11" s="205"/>
      <c r="E11" s="205"/>
      <c r="F11" s="205"/>
      <c r="G11" s="205"/>
    </row>
    <row r="12" spans="1:7">
      <c r="A12" s="205"/>
      <c r="B12" s="205"/>
      <c r="C12" s="205"/>
      <c r="D12" s="205"/>
      <c r="E12" s="205"/>
      <c r="F12" s="205"/>
      <c r="G12" s="205"/>
    </row>
    <row r="13" spans="1:7">
      <c r="A13" s="205"/>
      <c r="B13" s="205"/>
      <c r="C13" s="205"/>
      <c r="D13" s="205"/>
      <c r="E13" s="205"/>
      <c r="F13" s="205"/>
      <c r="G13" s="205"/>
    </row>
    <row r="14" spans="1:7" ht="22.5" customHeight="1">
      <c r="A14" s="205"/>
      <c r="B14" s="205"/>
      <c r="C14" s="205"/>
      <c r="D14" s="205"/>
      <c r="E14" s="205"/>
      <c r="F14" s="205"/>
      <c r="G14" s="205"/>
    </row>
    <row r="15" spans="1:7">
      <c r="A15" s="205"/>
      <c r="B15" s="205"/>
      <c r="C15" s="205"/>
      <c r="D15" s="205"/>
      <c r="E15" s="205"/>
      <c r="F15" s="205"/>
      <c r="G15" s="205"/>
    </row>
    <row r="16" spans="1:7">
      <c r="A16" s="205"/>
      <c r="B16" s="205"/>
      <c r="C16" s="205"/>
      <c r="D16" s="205"/>
      <c r="E16" s="205"/>
      <c r="F16" s="205"/>
      <c r="G16" s="205"/>
    </row>
    <row r="17" spans="1:7">
      <c r="A17" s="205"/>
      <c r="B17" s="205"/>
      <c r="C17" s="205"/>
      <c r="D17" s="205"/>
      <c r="E17" s="205"/>
      <c r="F17" s="205"/>
      <c r="G17" s="205"/>
    </row>
    <row r="18" spans="1:7" ht="15.75" customHeight="1">
      <c r="A18" s="205"/>
      <c r="B18" s="205"/>
      <c r="C18" s="205"/>
      <c r="D18" s="205"/>
      <c r="E18" s="205"/>
      <c r="F18" s="205"/>
      <c r="G18" s="205"/>
    </row>
    <row r="19" spans="1:7">
      <c r="A19" s="205"/>
      <c r="B19" s="205"/>
      <c r="C19" s="205"/>
      <c r="D19" s="205"/>
      <c r="E19" s="205"/>
      <c r="F19" s="205"/>
      <c r="G19" s="205"/>
    </row>
    <row r="20" spans="1:7">
      <c r="A20" s="205"/>
      <c r="B20" s="205"/>
      <c r="C20" s="205"/>
      <c r="D20" s="205"/>
      <c r="E20" s="205"/>
      <c r="F20" s="205"/>
      <c r="G20" s="205"/>
    </row>
    <row r="21" spans="1:7">
      <c r="A21" s="205"/>
      <c r="B21" s="205"/>
      <c r="C21" s="205"/>
      <c r="D21" s="205"/>
      <c r="E21" s="205"/>
      <c r="F21" s="205"/>
      <c r="G21" s="205"/>
    </row>
    <row r="22" spans="1:7">
      <c r="A22" s="205"/>
      <c r="B22" s="205"/>
      <c r="C22" s="205"/>
      <c r="D22" s="205"/>
      <c r="E22" s="205"/>
      <c r="F22" s="205"/>
      <c r="G22" s="205"/>
    </row>
    <row r="23" spans="1:7">
      <c r="A23" s="205"/>
      <c r="B23" s="205"/>
      <c r="C23" s="205"/>
      <c r="D23" s="205"/>
      <c r="E23" s="205"/>
      <c r="F23" s="205"/>
      <c r="G23" s="205"/>
    </row>
    <row r="24" spans="1:7">
      <c r="A24" s="205"/>
      <c r="B24" s="205"/>
      <c r="C24" s="205"/>
      <c r="D24" s="205"/>
      <c r="E24" s="205"/>
      <c r="F24" s="205"/>
      <c r="G24" s="205"/>
    </row>
    <row r="25" spans="1:7">
      <c r="A25" s="205"/>
      <c r="B25" s="205"/>
      <c r="C25" s="205"/>
      <c r="D25" s="205"/>
      <c r="E25" s="205"/>
      <c r="F25" s="205"/>
      <c r="G25" s="205"/>
    </row>
    <row r="26" spans="1:7">
      <c r="A26" s="205"/>
      <c r="B26" s="205"/>
      <c r="C26" s="205"/>
      <c r="D26" s="205"/>
      <c r="E26" s="205"/>
      <c r="F26" s="205"/>
      <c r="G26" s="205"/>
    </row>
    <row r="27" spans="1:7">
      <c r="A27" s="205"/>
      <c r="B27" s="205"/>
      <c r="C27" s="205"/>
      <c r="D27" s="205"/>
      <c r="E27" s="205"/>
      <c r="F27" s="205"/>
      <c r="G27" s="205"/>
    </row>
    <row r="28" spans="1:7">
      <c r="A28" s="205"/>
      <c r="B28" s="205"/>
      <c r="C28" s="205"/>
      <c r="D28" s="205"/>
      <c r="E28" s="205"/>
      <c r="F28" s="205"/>
      <c r="G28" s="205"/>
    </row>
    <row r="29" spans="1:7">
      <c r="A29" s="205"/>
      <c r="B29" s="205"/>
      <c r="C29" s="205"/>
      <c r="D29" s="205"/>
      <c r="E29" s="205"/>
      <c r="F29" s="205"/>
      <c r="G29" s="205"/>
    </row>
    <row r="30" spans="1:7">
      <c r="A30" s="205"/>
      <c r="B30" s="205"/>
      <c r="C30" s="205"/>
      <c r="D30" s="205"/>
      <c r="E30" s="205"/>
      <c r="F30" s="205"/>
      <c r="G30" s="205"/>
    </row>
  </sheetData>
  <mergeCells count="4">
    <mergeCell ref="A2:G2"/>
    <mergeCell ref="A4:G30"/>
    <mergeCell ref="A1:G1"/>
    <mergeCell ref="A3:G3"/>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E4FD2-D377-44C2-897C-433A1140D88F}">
  <sheetPr>
    <tabColor theme="0" tint="-0.14999847407452621"/>
  </sheetPr>
  <dimension ref="A1:N29"/>
  <sheetViews>
    <sheetView showGridLines="0" zoomScaleNormal="100" workbookViewId="0">
      <selection activeCell="A4" sqref="A4"/>
    </sheetView>
  </sheetViews>
  <sheetFormatPr defaultColWidth="9.140625" defaultRowHeight="18"/>
  <cols>
    <col min="1" max="1" width="19.7109375" style="96" customWidth="1"/>
    <col min="2" max="2" width="19.7109375" style="2" customWidth="1"/>
    <col min="3" max="14" width="15.7109375" style="2" customWidth="1"/>
    <col min="15" max="16384" width="9.140625" style="2"/>
  </cols>
  <sheetData>
    <row r="1" spans="1:14" ht="31.5">
      <c r="A1" s="207" t="s">
        <v>153</v>
      </c>
      <c r="B1" s="207"/>
      <c r="C1" s="207"/>
      <c r="D1" s="207"/>
      <c r="E1" s="207"/>
      <c r="F1" s="207"/>
      <c r="G1" s="207"/>
      <c r="H1" s="207"/>
      <c r="I1" s="207"/>
      <c r="J1" s="207"/>
      <c r="K1" s="207"/>
      <c r="L1" s="207"/>
      <c r="M1" s="207"/>
      <c r="N1" s="93"/>
    </row>
    <row r="2" spans="1:14" ht="62.25" customHeight="1">
      <c r="A2" s="91" t="s">
        <v>154</v>
      </c>
      <c r="B2" s="91" t="s">
        <v>155</v>
      </c>
      <c r="C2" s="91" t="s">
        <v>155</v>
      </c>
      <c r="D2" s="91" t="s">
        <v>155</v>
      </c>
      <c r="E2" s="91" t="s">
        <v>155</v>
      </c>
      <c r="F2" s="91" t="s">
        <v>155</v>
      </c>
      <c r="G2" s="91" t="s">
        <v>155</v>
      </c>
      <c r="H2" s="91" t="s">
        <v>155</v>
      </c>
      <c r="I2" s="91" t="s">
        <v>155</v>
      </c>
      <c r="J2" s="91" t="s">
        <v>155</v>
      </c>
      <c r="K2" s="91" t="s">
        <v>155</v>
      </c>
      <c r="L2" s="91" t="s">
        <v>155</v>
      </c>
      <c r="M2" s="91" t="s">
        <v>155</v>
      </c>
      <c r="N2" s="94"/>
    </row>
    <row r="3" spans="1:14" ht="35.1" customHeight="1">
      <c r="A3" s="95" t="s">
        <v>156</v>
      </c>
      <c r="B3" s="84" t="s">
        <v>157</v>
      </c>
      <c r="C3" s="84" t="s">
        <v>157</v>
      </c>
      <c r="D3" s="84" t="s">
        <v>157</v>
      </c>
      <c r="E3" s="84"/>
      <c r="F3" s="84"/>
      <c r="G3" s="84"/>
      <c r="H3" s="84"/>
      <c r="I3" s="84"/>
      <c r="J3" s="84"/>
      <c r="K3" s="84"/>
      <c r="L3" s="84"/>
      <c r="M3" s="84"/>
    </row>
    <row r="4" spans="1:14" ht="35.1" customHeight="1">
      <c r="A4" s="95"/>
      <c r="B4" s="84"/>
      <c r="C4" s="84"/>
      <c r="D4" s="84"/>
      <c r="E4" s="84"/>
      <c r="F4" s="84"/>
      <c r="G4" s="84"/>
      <c r="H4" s="84"/>
      <c r="I4" s="84"/>
      <c r="J4" s="84"/>
      <c r="K4" s="84"/>
      <c r="L4" s="84"/>
      <c r="M4" s="84"/>
    </row>
    <row r="5" spans="1:14" ht="35.1" customHeight="1">
      <c r="A5" s="95"/>
      <c r="B5" s="84"/>
      <c r="C5" s="84"/>
      <c r="D5" s="84"/>
      <c r="E5" s="84"/>
      <c r="F5" s="84"/>
      <c r="G5" s="84"/>
      <c r="H5" s="84"/>
      <c r="I5" s="84"/>
      <c r="J5" s="84"/>
      <c r="K5" s="84"/>
      <c r="L5" s="84"/>
      <c r="M5" s="84"/>
    </row>
    <row r="6" spans="1:14" ht="35.1" customHeight="1">
      <c r="A6" s="95"/>
      <c r="B6" s="84"/>
      <c r="C6" s="84"/>
      <c r="D6" s="84"/>
      <c r="E6" s="84"/>
      <c r="F6" s="84"/>
      <c r="G6" s="84"/>
      <c r="H6" s="84"/>
      <c r="I6" s="84"/>
      <c r="J6" s="84"/>
      <c r="K6" s="84"/>
      <c r="L6" s="84"/>
      <c r="M6" s="84"/>
    </row>
    <row r="7" spans="1:14" ht="35.1" customHeight="1">
      <c r="A7" s="95"/>
      <c r="B7" s="84"/>
      <c r="C7" s="84"/>
      <c r="D7" s="84"/>
      <c r="E7" s="84"/>
      <c r="F7" s="84"/>
      <c r="G7" s="84"/>
      <c r="H7" s="84"/>
      <c r="I7" s="84"/>
      <c r="J7" s="84"/>
      <c r="K7" s="84"/>
      <c r="L7" s="84"/>
      <c r="M7" s="84"/>
    </row>
    <row r="8" spans="1:14" ht="35.1" customHeight="1">
      <c r="A8" s="95"/>
      <c r="B8" s="84"/>
      <c r="C8" s="84"/>
      <c r="D8" s="84"/>
      <c r="E8" s="84"/>
      <c r="F8" s="84"/>
      <c r="G8" s="84"/>
      <c r="H8" s="84"/>
      <c r="I8" s="84"/>
      <c r="J8" s="84"/>
      <c r="K8" s="84"/>
      <c r="L8" s="84"/>
      <c r="M8" s="84"/>
    </row>
    <row r="9" spans="1:14" ht="35.1" customHeight="1">
      <c r="A9" s="95"/>
      <c r="B9" s="84"/>
      <c r="C9" s="84"/>
      <c r="D9" s="84"/>
      <c r="E9" s="84"/>
      <c r="F9" s="84"/>
      <c r="G9" s="84"/>
      <c r="H9" s="84"/>
      <c r="I9" s="84"/>
      <c r="J9" s="84"/>
      <c r="K9" s="84"/>
      <c r="L9" s="84"/>
      <c r="M9" s="84"/>
    </row>
    <row r="10" spans="1:14" ht="35.1" customHeight="1">
      <c r="A10" s="95"/>
      <c r="B10" s="84"/>
      <c r="C10" s="84"/>
      <c r="D10" s="84"/>
      <c r="E10" s="84"/>
      <c r="F10" s="84"/>
      <c r="G10" s="84"/>
      <c r="H10" s="84"/>
      <c r="I10" s="84"/>
      <c r="J10" s="84"/>
      <c r="K10" s="84"/>
      <c r="L10" s="84"/>
      <c r="M10" s="84"/>
    </row>
    <row r="11" spans="1:14" ht="35.1" customHeight="1">
      <c r="A11" s="95"/>
      <c r="B11" s="84"/>
      <c r="C11" s="84"/>
      <c r="D11" s="84"/>
      <c r="E11" s="84"/>
      <c r="F11" s="84"/>
      <c r="G11" s="84"/>
      <c r="H11" s="84"/>
      <c r="I11" s="84"/>
      <c r="J11" s="84"/>
      <c r="K11" s="84"/>
      <c r="L11" s="84"/>
      <c r="M11" s="84"/>
    </row>
    <row r="12" spans="1:14" ht="35.1" customHeight="1">
      <c r="A12" s="95"/>
      <c r="B12" s="84"/>
      <c r="C12" s="84"/>
      <c r="D12" s="84"/>
      <c r="E12" s="84"/>
      <c r="F12" s="84"/>
      <c r="G12" s="84"/>
      <c r="H12" s="84"/>
      <c r="I12" s="84"/>
      <c r="J12" s="84"/>
      <c r="K12" s="84"/>
      <c r="L12" s="84"/>
      <c r="M12" s="84"/>
    </row>
    <row r="13" spans="1:14" ht="35.1" customHeight="1">
      <c r="A13" s="95"/>
      <c r="B13" s="84"/>
      <c r="C13" s="84"/>
      <c r="D13" s="84"/>
      <c r="E13" s="84"/>
      <c r="F13" s="84"/>
      <c r="G13" s="84"/>
      <c r="H13" s="84"/>
      <c r="I13" s="84"/>
      <c r="J13" s="84"/>
      <c r="K13" s="84"/>
      <c r="L13" s="84"/>
      <c r="M13" s="84"/>
    </row>
    <row r="14" spans="1:14" ht="35.1" customHeight="1">
      <c r="A14" s="95"/>
      <c r="B14" s="84"/>
      <c r="C14" s="84"/>
      <c r="D14" s="84"/>
      <c r="E14" s="84"/>
      <c r="F14" s="84"/>
      <c r="G14" s="84"/>
      <c r="H14" s="84"/>
      <c r="I14" s="84"/>
      <c r="J14" s="84"/>
      <c r="K14" s="84"/>
      <c r="L14" s="84"/>
      <c r="M14" s="84"/>
    </row>
    <row r="15" spans="1:14" ht="35.1" customHeight="1">
      <c r="A15" s="95"/>
      <c r="B15" s="84"/>
      <c r="C15" s="84"/>
      <c r="D15" s="84"/>
      <c r="E15" s="84"/>
      <c r="F15" s="84"/>
      <c r="G15" s="84"/>
      <c r="H15" s="84"/>
      <c r="I15" s="84"/>
      <c r="J15" s="84"/>
      <c r="K15" s="84"/>
      <c r="L15" s="84"/>
      <c r="M15" s="84"/>
    </row>
    <row r="16" spans="1:14" ht="35.1" customHeight="1">
      <c r="A16" s="95"/>
      <c r="B16" s="84"/>
      <c r="C16" s="84"/>
      <c r="D16" s="84"/>
      <c r="E16" s="84"/>
      <c r="F16" s="84"/>
      <c r="G16" s="84"/>
      <c r="H16" s="84"/>
      <c r="I16" s="84"/>
      <c r="J16" s="84"/>
      <c r="K16" s="84"/>
      <c r="L16" s="84"/>
      <c r="M16" s="84"/>
    </row>
    <row r="17" spans="1:13" ht="35.1" customHeight="1">
      <c r="A17" s="95"/>
      <c r="B17" s="84"/>
      <c r="C17" s="84"/>
      <c r="D17" s="84"/>
      <c r="E17" s="84"/>
      <c r="F17" s="84"/>
      <c r="G17" s="84"/>
      <c r="H17" s="84"/>
      <c r="I17" s="84"/>
      <c r="J17" s="84"/>
      <c r="K17" s="84"/>
      <c r="L17" s="84"/>
      <c r="M17" s="84"/>
    </row>
    <row r="18" spans="1:13" ht="35.1" customHeight="1">
      <c r="A18" s="95"/>
      <c r="B18" s="84"/>
      <c r="C18" s="84"/>
      <c r="D18" s="84"/>
      <c r="E18" s="84"/>
      <c r="F18" s="84"/>
      <c r="G18" s="84"/>
      <c r="H18" s="84"/>
      <c r="I18" s="84"/>
      <c r="J18" s="84"/>
      <c r="K18" s="84"/>
      <c r="L18" s="84"/>
      <c r="M18" s="84"/>
    </row>
    <row r="19" spans="1:13" ht="35.1" customHeight="1">
      <c r="A19" s="95"/>
      <c r="B19" s="84"/>
      <c r="C19" s="84"/>
      <c r="D19" s="84"/>
      <c r="E19" s="84"/>
      <c r="F19" s="84"/>
      <c r="G19" s="84"/>
      <c r="H19" s="84"/>
      <c r="I19" s="84"/>
      <c r="J19" s="84"/>
      <c r="K19" s="84"/>
      <c r="L19" s="84"/>
      <c r="M19" s="84"/>
    </row>
    <row r="20" spans="1:13" ht="35.1" customHeight="1">
      <c r="A20" s="95"/>
      <c r="B20" s="84"/>
      <c r="C20" s="84"/>
      <c r="D20" s="84"/>
      <c r="E20" s="84"/>
      <c r="F20" s="84"/>
      <c r="G20" s="84"/>
      <c r="H20" s="84"/>
      <c r="I20" s="84"/>
      <c r="J20" s="84"/>
      <c r="K20" s="84"/>
      <c r="L20" s="84"/>
      <c r="M20" s="84"/>
    </row>
    <row r="21" spans="1:13" ht="35.1" customHeight="1">
      <c r="A21" s="95"/>
      <c r="B21" s="84"/>
      <c r="C21" s="84"/>
      <c r="D21" s="84"/>
      <c r="E21" s="84"/>
      <c r="F21" s="84"/>
      <c r="G21" s="84"/>
      <c r="H21" s="84"/>
      <c r="I21" s="84"/>
      <c r="J21" s="84"/>
      <c r="K21" s="84"/>
      <c r="L21" s="84"/>
      <c r="M21" s="84"/>
    </row>
    <row r="22" spans="1:13" ht="35.1" customHeight="1"/>
    <row r="23" spans="1:13" ht="35.1" customHeight="1"/>
    <row r="24" spans="1:13" ht="35.1" customHeight="1"/>
    <row r="25" spans="1:13" ht="35.1" customHeight="1"/>
    <row r="26" spans="1:13" ht="35.1" customHeight="1"/>
    <row r="27" spans="1:13" ht="35.1" customHeight="1"/>
    <row r="28" spans="1:13" ht="35.1" customHeight="1"/>
    <row r="29" spans="1:13" ht="35.1" customHeight="1"/>
  </sheetData>
  <mergeCells count="1">
    <mergeCell ref="A1:M1"/>
  </mergeCells>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678B-5BF0-4A35-B60F-9C3F64CFC85E}">
  <sheetPr>
    <tabColor theme="0" tint="-0.14999847407452621"/>
  </sheetPr>
  <dimension ref="A1:N70"/>
  <sheetViews>
    <sheetView showGridLines="0" workbookViewId="0">
      <selection activeCell="A4" sqref="A4:N21"/>
    </sheetView>
  </sheetViews>
  <sheetFormatPr defaultColWidth="9.140625" defaultRowHeight="18"/>
  <cols>
    <col min="1" max="16384" width="9.140625" style="2"/>
  </cols>
  <sheetData>
    <row r="1" spans="1:14" ht="31.5">
      <c r="A1" s="210" t="s">
        <v>158</v>
      </c>
      <c r="B1" s="210"/>
      <c r="C1" s="210"/>
      <c r="D1" s="210"/>
      <c r="E1" s="210"/>
      <c r="F1" s="210"/>
      <c r="G1" s="210"/>
      <c r="H1" s="210"/>
      <c r="I1" s="210"/>
      <c r="J1" s="210"/>
      <c r="K1" s="210"/>
      <c r="L1" s="210"/>
      <c r="M1" s="210"/>
      <c r="N1" s="210"/>
    </row>
    <row r="2" spans="1:14" ht="35.1" customHeight="1">
      <c r="A2" s="211" t="s">
        <v>159</v>
      </c>
      <c r="B2" s="211"/>
      <c r="C2" s="211"/>
      <c r="D2" s="211"/>
      <c r="E2" s="211"/>
      <c r="F2" s="211"/>
      <c r="G2" s="211"/>
      <c r="H2" s="211"/>
      <c r="I2" s="211"/>
      <c r="J2" s="211"/>
      <c r="K2" s="211"/>
      <c r="L2" s="211"/>
      <c r="M2" s="211"/>
      <c r="N2" s="211"/>
    </row>
    <row r="3" spans="1:14" ht="28.5" customHeight="1">
      <c r="A3" s="208" t="s">
        <v>160</v>
      </c>
      <c r="B3" s="208"/>
      <c r="C3" s="208"/>
      <c r="D3" s="208"/>
      <c r="E3" s="208"/>
      <c r="F3" s="208"/>
      <c r="G3" s="208"/>
      <c r="H3" s="208"/>
      <c r="I3" s="208"/>
      <c r="J3" s="208"/>
      <c r="K3" s="208"/>
      <c r="L3" s="208"/>
      <c r="M3" s="208"/>
      <c r="N3" s="208"/>
    </row>
    <row r="4" spans="1:14">
      <c r="A4" s="212" t="s">
        <v>161</v>
      </c>
      <c r="B4" s="213"/>
      <c r="C4" s="213"/>
      <c r="D4" s="213"/>
      <c r="E4" s="213"/>
      <c r="F4" s="213"/>
      <c r="G4" s="213"/>
      <c r="H4" s="213"/>
      <c r="I4" s="213"/>
      <c r="J4" s="213"/>
      <c r="K4" s="213"/>
      <c r="L4" s="213"/>
      <c r="M4" s="213"/>
      <c r="N4" s="214"/>
    </row>
    <row r="5" spans="1:14">
      <c r="A5" s="215"/>
      <c r="B5" s="216"/>
      <c r="C5" s="216"/>
      <c r="D5" s="216"/>
      <c r="E5" s="216"/>
      <c r="F5" s="216"/>
      <c r="G5" s="216"/>
      <c r="H5" s="216"/>
      <c r="I5" s="216"/>
      <c r="J5" s="216"/>
      <c r="K5" s="216"/>
      <c r="L5" s="216"/>
      <c r="M5" s="216"/>
      <c r="N5" s="217"/>
    </row>
    <row r="6" spans="1:14">
      <c r="A6" s="215"/>
      <c r="B6" s="216"/>
      <c r="C6" s="216"/>
      <c r="D6" s="216"/>
      <c r="E6" s="216"/>
      <c r="F6" s="216"/>
      <c r="G6" s="216"/>
      <c r="H6" s="216"/>
      <c r="I6" s="216"/>
      <c r="J6" s="216"/>
      <c r="K6" s="216"/>
      <c r="L6" s="216"/>
      <c r="M6" s="216"/>
      <c r="N6" s="217"/>
    </row>
    <row r="7" spans="1:14">
      <c r="A7" s="215"/>
      <c r="B7" s="216"/>
      <c r="C7" s="216"/>
      <c r="D7" s="216"/>
      <c r="E7" s="216"/>
      <c r="F7" s="216"/>
      <c r="G7" s="216"/>
      <c r="H7" s="216"/>
      <c r="I7" s="216"/>
      <c r="J7" s="216"/>
      <c r="K7" s="216"/>
      <c r="L7" s="216"/>
      <c r="M7" s="216"/>
      <c r="N7" s="217"/>
    </row>
    <row r="8" spans="1:14">
      <c r="A8" s="215"/>
      <c r="B8" s="216"/>
      <c r="C8" s="216"/>
      <c r="D8" s="216"/>
      <c r="E8" s="216"/>
      <c r="F8" s="216"/>
      <c r="G8" s="216"/>
      <c r="H8" s="216"/>
      <c r="I8" s="216"/>
      <c r="J8" s="216"/>
      <c r="K8" s="216"/>
      <c r="L8" s="216"/>
      <c r="M8" s="216"/>
      <c r="N8" s="217"/>
    </row>
    <row r="9" spans="1:14">
      <c r="A9" s="215"/>
      <c r="B9" s="216"/>
      <c r="C9" s="216"/>
      <c r="D9" s="216"/>
      <c r="E9" s="216"/>
      <c r="F9" s="216"/>
      <c r="G9" s="216"/>
      <c r="H9" s="216"/>
      <c r="I9" s="216"/>
      <c r="J9" s="216"/>
      <c r="K9" s="216"/>
      <c r="L9" s="216"/>
      <c r="M9" s="216"/>
      <c r="N9" s="217"/>
    </row>
    <row r="10" spans="1:14">
      <c r="A10" s="215"/>
      <c r="B10" s="216"/>
      <c r="C10" s="216"/>
      <c r="D10" s="216"/>
      <c r="E10" s="216"/>
      <c r="F10" s="216"/>
      <c r="G10" s="216"/>
      <c r="H10" s="216"/>
      <c r="I10" s="216"/>
      <c r="J10" s="216"/>
      <c r="K10" s="216"/>
      <c r="L10" s="216"/>
      <c r="M10" s="216"/>
      <c r="N10" s="217"/>
    </row>
    <row r="11" spans="1:14">
      <c r="A11" s="215"/>
      <c r="B11" s="216"/>
      <c r="C11" s="216"/>
      <c r="D11" s="216"/>
      <c r="E11" s="216"/>
      <c r="F11" s="216"/>
      <c r="G11" s="216"/>
      <c r="H11" s="216"/>
      <c r="I11" s="216"/>
      <c r="J11" s="216"/>
      <c r="K11" s="216"/>
      <c r="L11" s="216"/>
      <c r="M11" s="216"/>
      <c r="N11" s="217"/>
    </row>
    <row r="12" spans="1:14">
      <c r="A12" s="215"/>
      <c r="B12" s="216"/>
      <c r="C12" s="216"/>
      <c r="D12" s="216"/>
      <c r="E12" s="216"/>
      <c r="F12" s="216"/>
      <c r="G12" s="216"/>
      <c r="H12" s="216"/>
      <c r="I12" s="216"/>
      <c r="J12" s="216"/>
      <c r="K12" s="216"/>
      <c r="L12" s="216"/>
      <c r="M12" s="216"/>
      <c r="N12" s="217"/>
    </row>
    <row r="13" spans="1:14" ht="15" customHeight="1">
      <c r="A13" s="215"/>
      <c r="B13" s="216"/>
      <c r="C13" s="216"/>
      <c r="D13" s="216"/>
      <c r="E13" s="216"/>
      <c r="F13" s="216"/>
      <c r="G13" s="216"/>
      <c r="H13" s="216"/>
      <c r="I13" s="216"/>
      <c r="J13" s="216"/>
      <c r="K13" s="216"/>
      <c r="L13" s="216"/>
      <c r="M13" s="216"/>
      <c r="N13" s="217"/>
    </row>
    <row r="14" spans="1:14" ht="15" customHeight="1">
      <c r="A14" s="215"/>
      <c r="B14" s="216"/>
      <c r="C14" s="216"/>
      <c r="D14" s="216"/>
      <c r="E14" s="216"/>
      <c r="F14" s="216"/>
      <c r="G14" s="216"/>
      <c r="H14" s="216"/>
      <c r="I14" s="216"/>
      <c r="J14" s="216"/>
      <c r="K14" s="216"/>
      <c r="L14" s="216"/>
      <c r="M14" s="216"/>
      <c r="N14" s="217"/>
    </row>
    <row r="15" spans="1:14">
      <c r="A15" s="215"/>
      <c r="B15" s="216"/>
      <c r="C15" s="216"/>
      <c r="D15" s="216"/>
      <c r="E15" s="216"/>
      <c r="F15" s="216"/>
      <c r="G15" s="216"/>
      <c r="H15" s="216"/>
      <c r="I15" s="216"/>
      <c r="J15" s="216"/>
      <c r="K15" s="216"/>
      <c r="L15" s="216"/>
      <c r="M15" s="216"/>
      <c r="N15" s="217"/>
    </row>
    <row r="16" spans="1:14">
      <c r="A16" s="215"/>
      <c r="B16" s="216"/>
      <c r="C16" s="216"/>
      <c r="D16" s="216"/>
      <c r="E16" s="216"/>
      <c r="F16" s="216"/>
      <c r="G16" s="216"/>
      <c r="H16" s="216"/>
      <c r="I16" s="216"/>
      <c r="J16" s="216"/>
      <c r="K16" s="216"/>
      <c r="L16" s="216"/>
      <c r="M16" s="216"/>
      <c r="N16" s="217"/>
    </row>
    <row r="17" spans="1:14">
      <c r="A17" s="215"/>
      <c r="B17" s="216"/>
      <c r="C17" s="216"/>
      <c r="D17" s="216"/>
      <c r="E17" s="216"/>
      <c r="F17" s="216"/>
      <c r="G17" s="216"/>
      <c r="H17" s="216"/>
      <c r="I17" s="216"/>
      <c r="J17" s="216"/>
      <c r="K17" s="216"/>
      <c r="L17" s="216"/>
      <c r="M17" s="216"/>
      <c r="N17" s="217"/>
    </row>
    <row r="18" spans="1:14">
      <c r="A18" s="215"/>
      <c r="B18" s="216"/>
      <c r="C18" s="216"/>
      <c r="D18" s="216"/>
      <c r="E18" s="216"/>
      <c r="F18" s="216"/>
      <c r="G18" s="216"/>
      <c r="H18" s="216"/>
      <c r="I18" s="216"/>
      <c r="J18" s="216"/>
      <c r="K18" s="216"/>
      <c r="L18" s="216"/>
      <c r="M18" s="216"/>
      <c r="N18" s="217"/>
    </row>
    <row r="19" spans="1:14">
      <c r="A19" s="215"/>
      <c r="B19" s="216"/>
      <c r="C19" s="216"/>
      <c r="D19" s="216"/>
      <c r="E19" s="216"/>
      <c r="F19" s="216"/>
      <c r="G19" s="216"/>
      <c r="H19" s="216"/>
      <c r="I19" s="216"/>
      <c r="J19" s="216"/>
      <c r="K19" s="216"/>
      <c r="L19" s="216"/>
      <c r="M19" s="216"/>
      <c r="N19" s="217"/>
    </row>
    <row r="20" spans="1:14">
      <c r="A20" s="215"/>
      <c r="B20" s="216"/>
      <c r="C20" s="216"/>
      <c r="D20" s="216"/>
      <c r="E20" s="216"/>
      <c r="F20" s="216"/>
      <c r="G20" s="216"/>
      <c r="H20" s="216"/>
      <c r="I20" s="216"/>
      <c r="J20" s="216"/>
      <c r="K20" s="216"/>
      <c r="L20" s="216"/>
      <c r="M20" s="216"/>
      <c r="N20" s="217"/>
    </row>
    <row r="21" spans="1:14">
      <c r="A21" s="218"/>
      <c r="B21" s="219"/>
      <c r="C21" s="219"/>
      <c r="D21" s="219"/>
      <c r="E21" s="219"/>
      <c r="F21" s="219"/>
      <c r="G21" s="219"/>
      <c r="H21" s="219"/>
      <c r="I21" s="219"/>
      <c r="J21" s="219"/>
      <c r="K21" s="219"/>
      <c r="L21" s="219"/>
      <c r="M21" s="219"/>
      <c r="N21" s="220"/>
    </row>
    <row r="22" spans="1:14">
      <c r="A22" s="97"/>
      <c r="B22" s="98"/>
      <c r="C22" s="98"/>
      <c r="D22" s="98"/>
      <c r="E22" s="98"/>
      <c r="F22" s="98"/>
      <c r="G22" s="98"/>
      <c r="H22" s="98"/>
      <c r="I22" s="98"/>
      <c r="J22" s="98"/>
      <c r="K22" s="98"/>
      <c r="L22" s="98"/>
      <c r="M22" s="98"/>
      <c r="N22" s="98"/>
    </row>
    <row r="23" spans="1:14">
      <c r="A23" s="98"/>
      <c r="B23" s="98"/>
      <c r="C23" s="98"/>
      <c r="D23" s="98"/>
      <c r="E23" s="98"/>
      <c r="F23" s="98"/>
      <c r="G23" s="98"/>
      <c r="H23" s="98"/>
      <c r="I23" s="98"/>
      <c r="J23" s="98"/>
      <c r="K23" s="98"/>
      <c r="L23" s="98"/>
      <c r="M23" s="98"/>
      <c r="N23" s="98"/>
    </row>
    <row r="24" spans="1:14">
      <c r="A24" s="97"/>
      <c r="B24" s="98"/>
      <c r="C24" s="98"/>
      <c r="D24" s="98"/>
      <c r="E24" s="98"/>
      <c r="F24" s="98"/>
      <c r="G24" s="98"/>
      <c r="H24" s="98"/>
      <c r="I24" s="98"/>
      <c r="J24" s="98"/>
      <c r="K24" s="98"/>
      <c r="L24" s="98"/>
      <c r="M24" s="98"/>
      <c r="N24" s="98"/>
    </row>
    <row r="25" spans="1:14" ht="35.1" customHeight="1">
      <c r="A25" s="211" t="s">
        <v>162</v>
      </c>
      <c r="B25" s="211"/>
      <c r="C25" s="211"/>
      <c r="D25" s="211"/>
      <c r="E25" s="211"/>
      <c r="F25" s="211"/>
      <c r="G25" s="211"/>
      <c r="H25" s="211"/>
      <c r="I25" s="211"/>
      <c r="J25" s="211"/>
      <c r="K25" s="211"/>
      <c r="L25" s="211"/>
      <c r="M25" s="211"/>
      <c r="N25" s="211"/>
    </row>
    <row r="26" spans="1:14" ht="28.5" customHeight="1">
      <c r="A26" s="208" t="s">
        <v>160</v>
      </c>
      <c r="B26" s="208"/>
      <c r="C26" s="208"/>
      <c r="D26" s="208"/>
      <c r="E26" s="208"/>
      <c r="F26" s="208"/>
      <c r="G26" s="208"/>
      <c r="H26" s="208"/>
      <c r="I26" s="208"/>
      <c r="J26" s="208"/>
      <c r="K26" s="208"/>
      <c r="L26" s="208"/>
      <c r="M26" s="208"/>
      <c r="N26" s="208"/>
    </row>
    <row r="27" spans="1:14">
      <c r="A27" s="209" t="s">
        <v>163</v>
      </c>
      <c r="B27" s="209"/>
      <c r="C27" s="209"/>
      <c r="D27" s="209"/>
      <c r="E27" s="209"/>
      <c r="F27" s="209"/>
      <c r="G27" s="209"/>
      <c r="H27" s="209"/>
      <c r="I27" s="209"/>
      <c r="J27" s="209"/>
      <c r="K27" s="209"/>
      <c r="L27" s="209"/>
      <c r="M27" s="209"/>
      <c r="N27" s="209"/>
    </row>
    <row r="28" spans="1:14">
      <c r="A28" s="209"/>
      <c r="B28" s="209"/>
      <c r="C28" s="209"/>
      <c r="D28" s="209"/>
      <c r="E28" s="209"/>
      <c r="F28" s="209"/>
      <c r="G28" s="209"/>
      <c r="H28" s="209"/>
      <c r="I28" s="209"/>
      <c r="J28" s="209"/>
      <c r="K28" s="209"/>
      <c r="L28" s="209"/>
      <c r="M28" s="209"/>
      <c r="N28" s="209"/>
    </row>
    <row r="29" spans="1:14">
      <c r="A29" s="209"/>
      <c r="B29" s="209"/>
      <c r="C29" s="209"/>
      <c r="D29" s="209"/>
      <c r="E29" s="209"/>
      <c r="F29" s="209"/>
      <c r="G29" s="209"/>
      <c r="H29" s="209"/>
      <c r="I29" s="209"/>
      <c r="J29" s="209"/>
      <c r="K29" s="209"/>
      <c r="L29" s="209"/>
      <c r="M29" s="209"/>
      <c r="N29" s="209"/>
    </row>
    <row r="30" spans="1:14">
      <c r="A30" s="209"/>
      <c r="B30" s="209"/>
      <c r="C30" s="209"/>
      <c r="D30" s="209"/>
      <c r="E30" s="209"/>
      <c r="F30" s="209"/>
      <c r="G30" s="209"/>
      <c r="H30" s="209"/>
      <c r="I30" s="209"/>
      <c r="J30" s="209"/>
      <c r="K30" s="209"/>
      <c r="L30" s="209"/>
      <c r="M30" s="209"/>
      <c r="N30" s="209"/>
    </row>
    <row r="31" spans="1:14">
      <c r="A31" s="209"/>
      <c r="B31" s="209"/>
      <c r="C31" s="209"/>
      <c r="D31" s="209"/>
      <c r="E31" s="209"/>
      <c r="F31" s="209"/>
      <c r="G31" s="209"/>
      <c r="H31" s="209"/>
      <c r="I31" s="209"/>
      <c r="J31" s="209"/>
      <c r="K31" s="209"/>
      <c r="L31" s="209"/>
      <c r="M31" s="209"/>
      <c r="N31" s="209"/>
    </row>
    <row r="32" spans="1:14">
      <c r="A32" s="209"/>
      <c r="B32" s="209"/>
      <c r="C32" s="209"/>
      <c r="D32" s="209"/>
      <c r="E32" s="209"/>
      <c r="F32" s="209"/>
      <c r="G32" s="209"/>
      <c r="H32" s="209"/>
      <c r="I32" s="209"/>
      <c r="J32" s="209"/>
      <c r="K32" s="209"/>
      <c r="L32" s="209"/>
      <c r="M32" s="209"/>
      <c r="N32" s="209"/>
    </row>
    <row r="33" spans="1:14">
      <c r="A33" s="209"/>
      <c r="B33" s="209"/>
      <c r="C33" s="209"/>
      <c r="D33" s="209"/>
      <c r="E33" s="209"/>
      <c r="F33" s="209"/>
      <c r="G33" s="209"/>
      <c r="H33" s="209"/>
      <c r="I33" s="209"/>
      <c r="J33" s="209"/>
      <c r="K33" s="209"/>
      <c r="L33" s="209"/>
      <c r="M33" s="209"/>
      <c r="N33" s="209"/>
    </row>
    <row r="34" spans="1:14">
      <c r="A34" s="209"/>
      <c r="B34" s="209"/>
      <c r="C34" s="209"/>
      <c r="D34" s="209"/>
      <c r="E34" s="209"/>
      <c r="F34" s="209"/>
      <c r="G34" s="209"/>
      <c r="H34" s="209"/>
      <c r="I34" s="209"/>
      <c r="J34" s="209"/>
      <c r="K34" s="209"/>
      <c r="L34" s="209"/>
      <c r="M34" s="209"/>
      <c r="N34" s="209"/>
    </row>
    <row r="35" spans="1:14">
      <c r="A35" s="209"/>
      <c r="B35" s="209"/>
      <c r="C35" s="209"/>
      <c r="D35" s="209"/>
      <c r="E35" s="209"/>
      <c r="F35" s="209"/>
      <c r="G35" s="209"/>
      <c r="H35" s="209"/>
      <c r="I35" s="209"/>
      <c r="J35" s="209"/>
      <c r="K35" s="209"/>
      <c r="L35" s="209"/>
      <c r="M35" s="209"/>
      <c r="N35" s="209"/>
    </row>
    <row r="36" spans="1:14">
      <c r="A36" s="209"/>
      <c r="B36" s="209"/>
      <c r="C36" s="209"/>
      <c r="D36" s="209"/>
      <c r="E36" s="209"/>
      <c r="F36" s="209"/>
      <c r="G36" s="209"/>
      <c r="H36" s="209"/>
      <c r="I36" s="209"/>
      <c r="J36" s="209"/>
      <c r="K36" s="209"/>
      <c r="L36" s="209"/>
      <c r="M36" s="209"/>
      <c r="N36" s="209"/>
    </row>
    <row r="37" spans="1:14">
      <c r="A37" s="209"/>
      <c r="B37" s="209"/>
      <c r="C37" s="209"/>
      <c r="D37" s="209"/>
      <c r="E37" s="209"/>
      <c r="F37" s="209"/>
      <c r="G37" s="209"/>
      <c r="H37" s="209"/>
      <c r="I37" s="209"/>
      <c r="J37" s="209"/>
      <c r="K37" s="209"/>
      <c r="L37" s="209"/>
      <c r="M37" s="209"/>
      <c r="N37" s="209"/>
    </row>
    <row r="38" spans="1:14">
      <c r="A38" s="209"/>
      <c r="B38" s="209"/>
      <c r="C38" s="209"/>
      <c r="D38" s="209"/>
      <c r="E38" s="209"/>
      <c r="F38" s="209"/>
      <c r="G38" s="209"/>
      <c r="H38" s="209"/>
      <c r="I38" s="209"/>
      <c r="J38" s="209"/>
      <c r="K38" s="209"/>
      <c r="L38" s="209"/>
      <c r="M38" s="209"/>
      <c r="N38" s="209"/>
    </row>
    <row r="39" spans="1:14">
      <c r="A39" s="209"/>
      <c r="B39" s="209"/>
      <c r="C39" s="209"/>
      <c r="D39" s="209"/>
      <c r="E39" s="209"/>
      <c r="F39" s="209"/>
      <c r="G39" s="209"/>
      <c r="H39" s="209"/>
      <c r="I39" s="209"/>
      <c r="J39" s="209"/>
      <c r="K39" s="209"/>
      <c r="L39" s="209"/>
      <c r="M39" s="209"/>
      <c r="N39" s="209"/>
    </row>
    <row r="40" spans="1:14">
      <c r="A40" s="209"/>
      <c r="B40" s="209"/>
      <c r="C40" s="209"/>
      <c r="D40" s="209"/>
      <c r="E40" s="209"/>
      <c r="F40" s="209"/>
      <c r="G40" s="209"/>
      <c r="H40" s="209"/>
      <c r="I40" s="209"/>
      <c r="J40" s="209"/>
      <c r="K40" s="209"/>
      <c r="L40" s="209"/>
      <c r="M40" s="209"/>
      <c r="N40" s="209"/>
    </row>
    <row r="41" spans="1:14">
      <c r="A41" s="209"/>
      <c r="B41" s="209"/>
      <c r="C41" s="209"/>
      <c r="D41" s="209"/>
      <c r="E41" s="209"/>
      <c r="F41" s="209"/>
      <c r="G41" s="209"/>
      <c r="H41" s="209"/>
      <c r="I41" s="209"/>
      <c r="J41" s="209"/>
      <c r="K41" s="209"/>
      <c r="L41" s="209"/>
      <c r="M41" s="209"/>
      <c r="N41" s="209"/>
    </row>
    <row r="42" spans="1:14">
      <c r="A42" s="209"/>
      <c r="B42" s="209"/>
      <c r="C42" s="209"/>
      <c r="D42" s="209"/>
      <c r="E42" s="209"/>
      <c r="F42" s="209"/>
      <c r="G42" s="209"/>
      <c r="H42" s="209"/>
      <c r="I42" s="209"/>
      <c r="J42" s="209"/>
      <c r="K42" s="209"/>
      <c r="L42" s="209"/>
      <c r="M42" s="209"/>
      <c r="N42" s="209"/>
    </row>
    <row r="43" spans="1:14">
      <c r="A43" s="209"/>
      <c r="B43" s="209"/>
      <c r="C43" s="209"/>
      <c r="D43" s="209"/>
      <c r="E43" s="209"/>
      <c r="F43" s="209"/>
      <c r="G43" s="209"/>
      <c r="H43" s="209"/>
      <c r="I43" s="209"/>
      <c r="J43" s="209"/>
      <c r="K43" s="209"/>
      <c r="L43" s="209"/>
      <c r="M43" s="209"/>
      <c r="N43" s="209"/>
    </row>
    <row r="44" spans="1:14">
      <c r="A44" s="209"/>
      <c r="B44" s="209"/>
      <c r="C44" s="209"/>
      <c r="D44" s="209"/>
      <c r="E44" s="209"/>
      <c r="F44" s="209"/>
      <c r="G44" s="209"/>
      <c r="H44" s="209"/>
      <c r="I44" s="209"/>
      <c r="J44" s="209"/>
      <c r="K44" s="209"/>
      <c r="L44" s="209"/>
      <c r="M44" s="209"/>
      <c r="N44" s="209"/>
    </row>
    <row r="48" spans="1:14" ht="35.1" customHeight="1">
      <c r="A48" s="211" t="s">
        <v>164</v>
      </c>
      <c r="B48" s="211"/>
      <c r="C48" s="211"/>
      <c r="D48" s="211"/>
      <c r="E48" s="211"/>
      <c r="F48" s="211"/>
      <c r="G48" s="211"/>
      <c r="H48" s="211"/>
      <c r="I48" s="211"/>
      <c r="J48" s="211"/>
      <c r="K48" s="211"/>
      <c r="L48" s="211"/>
      <c r="M48" s="211"/>
      <c r="N48" s="211"/>
    </row>
    <row r="49" spans="1:14" ht="28.5" customHeight="1">
      <c r="A49" s="208" t="s">
        <v>160</v>
      </c>
      <c r="B49" s="208"/>
      <c r="C49" s="208"/>
      <c r="D49" s="208"/>
      <c r="E49" s="208"/>
      <c r="F49" s="208"/>
      <c r="G49" s="208"/>
      <c r="H49" s="208"/>
      <c r="I49" s="208"/>
      <c r="J49" s="208"/>
      <c r="K49" s="208"/>
      <c r="L49" s="208"/>
      <c r="M49" s="208"/>
      <c r="N49" s="208"/>
    </row>
    <row r="50" spans="1:14">
      <c r="A50" s="209" t="s">
        <v>165</v>
      </c>
      <c r="B50" s="209"/>
      <c r="C50" s="209"/>
      <c r="D50" s="209"/>
      <c r="E50" s="209"/>
      <c r="F50" s="209"/>
      <c r="G50" s="209"/>
      <c r="H50" s="209"/>
      <c r="I50" s="209"/>
      <c r="J50" s="209"/>
      <c r="K50" s="209"/>
      <c r="L50" s="209"/>
      <c r="M50" s="209"/>
      <c r="N50" s="209"/>
    </row>
    <row r="51" spans="1:14">
      <c r="A51" s="209"/>
      <c r="B51" s="209"/>
      <c r="C51" s="209"/>
      <c r="D51" s="209"/>
      <c r="E51" s="209"/>
      <c r="F51" s="209"/>
      <c r="G51" s="209"/>
      <c r="H51" s="209"/>
      <c r="I51" s="209"/>
      <c r="J51" s="209"/>
      <c r="K51" s="209"/>
      <c r="L51" s="209"/>
      <c r="M51" s="209"/>
      <c r="N51" s="209"/>
    </row>
    <row r="52" spans="1:14">
      <c r="A52" s="209"/>
      <c r="B52" s="209"/>
      <c r="C52" s="209"/>
      <c r="D52" s="209"/>
      <c r="E52" s="209"/>
      <c r="F52" s="209"/>
      <c r="G52" s="209"/>
      <c r="H52" s="209"/>
      <c r="I52" s="209"/>
      <c r="J52" s="209"/>
      <c r="K52" s="209"/>
      <c r="L52" s="209"/>
      <c r="M52" s="209"/>
      <c r="N52" s="209"/>
    </row>
    <row r="53" spans="1:14">
      <c r="A53" s="209"/>
      <c r="B53" s="209"/>
      <c r="C53" s="209"/>
      <c r="D53" s="209"/>
      <c r="E53" s="209"/>
      <c r="F53" s="209"/>
      <c r="G53" s="209"/>
      <c r="H53" s="209"/>
      <c r="I53" s="209"/>
      <c r="J53" s="209"/>
      <c r="K53" s="209"/>
      <c r="L53" s="209"/>
      <c r="M53" s="209"/>
      <c r="N53" s="209"/>
    </row>
    <row r="54" spans="1:14">
      <c r="A54" s="209"/>
      <c r="B54" s="209"/>
      <c r="C54" s="209"/>
      <c r="D54" s="209"/>
      <c r="E54" s="209"/>
      <c r="F54" s="209"/>
      <c r="G54" s="209"/>
      <c r="H54" s="209"/>
      <c r="I54" s="209"/>
      <c r="J54" s="209"/>
      <c r="K54" s="209"/>
      <c r="L54" s="209"/>
      <c r="M54" s="209"/>
      <c r="N54" s="209"/>
    </row>
    <row r="55" spans="1:14">
      <c r="A55" s="209"/>
      <c r="B55" s="209"/>
      <c r="C55" s="209"/>
      <c r="D55" s="209"/>
      <c r="E55" s="209"/>
      <c r="F55" s="209"/>
      <c r="G55" s="209"/>
      <c r="H55" s="209"/>
      <c r="I55" s="209"/>
      <c r="J55" s="209"/>
      <c r="K55" s="209"/>
      <c r="L55" s="209"/>
      <c r="M55" s="209"/>
      <c r="N55" s="209"/>
    </row>
    <row r="56" spans="1:14">
      <c r="A56" s="209"/>
      <c r="B56" s="209"/>
      <c r="C56" s="209"/>
      <c r="D56" s="209"/>
      <c r="E56" s="209"/>
      <c r="F56" s="209"/>
      <c r="G56" s="209"/>
      <c r="H56" s="209"/>
      <c r="I56" s="209"/>
      <c r="J56" s="209"/>
      <c r="K56" s="209"/>
      <c r="L56" s="209"/>
      <c r="M56" s="209"/>
      <c r="N56" s="209"/>
    </row>
    <row r="57" spans="1:14">
      <c r="A57" s="209"/>
      <c r="B57" s="209"/>
      <c r="C57" s="209"/>
      <c r="D57" s="209"/>
      <c r="E57" s="209"/>
      <c r="F57" s="209"/>
      <c r="G57" s="209"/>
      <c r="H57" s="209"/>
      <c r="I57" s="209"/>
      <c r="J57" s="209"/>
      <c r="K57" s="209"/>
      <c r="L57" s="209"/>
      <c r="M57" s="209"/>
      <c r="N57" s="209"/>
    </row>
    <row r="58" spans="1:14">
      <c r="A58" s="209"/>
      <c r="B58" s="209"/>
      <c r="C58" s="209"/>
      <c r="D58" s="209"/>
      <c r="E58" s="209"/>
      <c r="F58" s="209"/>
      <c r="G58" s="209"/>
      <c r="H58" s="209"/>
      <c r="I58" s="209"/>
      <c r="J58" s="209"/>
      <c r="K58" s="209"/>
      <c r="L58" s="209"/>
      <c r="M58" s="209"/>
      <c r="N58" s="209"/>
    </row>
    <row r="59" spans="1:14">
      <c r="A59" s="209"/>
      <c r="B59" s="209"/>
      <c r="C59" s="209"/>
      <c r="D59" s="209"/>
      <c r="E59" s="209"/>
      <c r="F59" s="209"/>
      <c r="G59" s="209"/>
      <c r="H59" s="209"/>
      <c r="I59" s="209"/>
      <c r="J59" s="209"/>
      <c r="K59" s="209"/>
      <c r="L59" s="209"/>
      <c r="M59" s="209"/>
      <c r="N59" s="209"/>
    </row>
    <row r="60" spans="1:14">
      <c r="A60" s="209"/>
      <c r="B60" s="209"/>
      <c r="C60" s="209"/>
      <c r="D60" s="209"/>
      <c r="E60" s="209"/>
      <c r="F60" s="209"/>
      <c r="G60" s="209"/>
      <c r="H60" s="209"/>
      <c r="I60" s="209"/>
      <c r="J60" s="209"/>
      <c r="K60" s="209"/>
      <c r="L60" s="209"/>
      <c r="M60" s="209"/>
      <c r="N60" s="209"/>
    </row>
    <row r="61" spans="1:14">
      <c r="A61" s="209"/>
      <c r="B61" s="209"/>
      <c r="C61" s="209"/>
      <c r="D61" s="209"/>
      <c r="E61" s="209"/>
      <c r="F61" s="209"/>
      <c r="G61" s="209"/>
      <c r="H61" s="209"/>
      <c r="I61" s="209"/>
      <c r="J61" s="209"/>
      <c r="K61" s="209"/>
      <c r="L61" s="209"/>
      <c r="M61" s="209"/>
      <c r="N61" s="209"/>
    </row>
    <row r="62" spans="1:14">
      <c r="A62" s="209"/>
      <c r="B62" s="209"/>
      <c r="C62" s="209"/>
      <c r="D62" s="209"/>
      <c r="E62" s="209"/>
      <c r="F62" s="209"/>
      <c r="G62" s="209"/>
      <c r="H62" s="209"/>
      <c r="I62" s="209"/>
      <c r="J62" s="209"/>
      <c r="K62" s="209"/>
      <c r="L62" s="209"/>
      <c r="M62" s="209"/>
      <c r="N62" s="209"/>
    </row>
    <row r="63" spans="1:14">
      <c r="A63" s="209"/>
      <c r="B63" s="209"/>
      <c r="C63" s="209"/>
      <c r="D63" s="209"/>
      <c r="E63" s="209"/>
      <c r="F63" s="209"/>
      <c r="G63" s="209"/>
      <c r="H63" s="209"/>
      <c r="I63" s="209"/>
      <c r="J63" s="209"/>
      <c r="K63" s="209"/>
      <c r="L63" s="209"/>
      <c r="M63" s="209"/>
      <c r="N63" s="209"/>
    </row>
    <row r="64" spans="1:14">
      <c r="A64" s="209"/>
      <c r="B64" s="209"/>
      <c r="C64" s="209"/>
      <c r="D64" s="209"/>
      <c r="E64" s="209"/>
      <c r="F64" s="209"/>
      <c r="G64" s="209"/>
      <c r="H64" s="209"/>
      <c r="I64" s="209"/>
      <c r="J64" s="209"/>
      <c r="K64" s="209"/>
      <c r="L64" s="209"/>
      <c r="M64" s="209"/>
      <c r="N64" s="209"/>
    </row>
    <row r="65" spans="1:14">
      <c r="A65" s="209"/>
      <c r="B65" s="209"/>
      <c r="C65" s="209"/>
      <c r="D65" s="209"/>
      <c r="E65" s="209"/>
      <c r="F65" s="209"/>
      <c r="G65" s="209"/>
      <c r="H65" s="209"/>
      <c r="I65" s="209"/>
      <c r="J65" s="209"/>
      <c r="K65" s="209"/>
      <c r="L65" s="209"/>
      <c r="M65" s="209"/>
      <c r="N65" s="209"/>
    </row>
    <row r="66" spans="1:14">
      <c r="A66" s="209"/>
      <c r="B66" s="209"/>
      <c r="C66" s="209"/>
      <c r="D66" s="209"/>
      <c r="E66" s="209"/>
      <c r="F66" s="209"/>
      <c r="G66" s="209"/>
      <c r="H66" s="209"/>
      <c r="I66" s="209"/>
      <c r="J66" s="209"/>
      <c r="K66" s="209"/>
      <c r="L66" s="209"/>
      <c r="M66" s="209"/>
      <c r="N66" s="209"/>
    </row>
    <row r="67" spans="1:14">
      <c r="A67" s="209"/>
      <c r="B67" s="209"/>
      <c r="C67" s="209"/>
      <c r="D67" s="209"/>
      <c r="E67" s="209"/>
      <c r="F67" s="209"/>
      <c r="G67" s="209"/>
      <c r="H67" s="209"/>
      <c r="I67" s="209"/>
      <c r="J67" s="209"/>
      <c r="K67" s="209"/>
      <c r="L67" s="209"/>
      <c r="M67" s="209"/>
      <c r="N67" s="209"/>
    </row>
    <row r="68" spans="1:14">
      <c r="A68" s="209"/>
      <c r="B68" s="209"/>
      <c r="C68" s="209"/>
      <c r="D68" s="209"/>
      <c r="E68" s="209"/>
      <c r="F68" s="209"/>
      <c r="G68" s="209"/>
      <c r="H68" s="209"/>
      <c r="I68" s="209"/>
      <c r="J68" s="209"/>
      <c r="K68" s="209"/>
      <c r="L68" s="209"/>
      <c r="M68" s="209"/>
      <c r="N68" s="209"/>
    </row>
    <row r="69" spans="1:14">
      <c r="A69" s="209"/>
      <c r="B69" s="209"/>
      <c r="C69" s="209"/>
      <c r="D69" s="209"/>
      <c r="E69" s="209"/>
      <c r="F69" s="209"/>
      <c r="G69" s="209"/>
      <c r="H69" s="209"/>
      <c r="I69" s="209"/>
      <c r="J69" s="209"/>
      <c r="K69" s="209"/>
      <c r="L69" s="209"/>
      <c r="M69" s="209"/>
      <c r="N69" s="209"/>
    </row>
    <row r="70" spans="1:14">
      <c r="A70" s="209"/>
      <c r="B70" s="209"/>
      <c r="C70" s="209"/>
      <c r="D70" s="209"/>
      <c r="E70" s="209"/>
      <c r="F70" s="209"/>
      <c r="G70" s="209"/>
      <c r="H70" s="209"/>
      <c r="I70" s="209"/>
      <c r="J70" s="209"/>
      <c r="K70" s="209"/>
      <c r="L70" s="209"/>
      <c r="M70" s="209"/>
      <c r="N70" s="209"/>
    </row>
  </sheetData>
  <mergeCells count="10">
    <mergeCell ref="A49:N49"/>
    <mergeCell ref="A50:N70"/>
    <mergeCell ref="A1:N1"/>
    <mergeCell ref="A2:N2"/>
    <mergeCell ref="A3:N3"/>
    <mergeCell ref="A4:N21"/>
    <mergeCell ref="A25:N25"/>
    <mergeCell ref="A26:N26"/>
    <mergeCell ref="A27:N44"/>
    <mergeCell ref="A48:N48"/>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AE85B-AFD4-4F54-9746-AD4351AB74A5}">
  <sheetPr>
    <tabColor theme="0" tint="-0.14999847407452621"/>
  </sheetPr>
  <dimension ref="A1:E38"/>
  <sheetViews>
    <sheetView showGridLines="0" workbookViewId="0">
      <selection activeCell="A4" sqref="A4"/>
    </sheetView>
  </sheetViews>
  <sheetFormatPr defaultColWidth="9.140625" defaultRowHeight="18"/>
  <cols>
    <col min="1" max="2" width="17.7109375" style="2" customWidth="1"/>
    <col min="3" max="4" width="23.28515625" style="2" customWidth="1"/>
    <col min="5" max="5" width="31.140625" style="2" customWidth="1"/>
    <col min="6" max="16384" width="9.140625" style="2"/>
  </cols>
  <sheetData>
    <row r="1" spans="1:5" ht="37.5" customHeight="1">
      <c r="A1" s="221" t="s">
        <v>166</v>
      </c>
      <c r="B1" s="221"/>
      <c r="C1" s="221"/>
      <c r="D1" s="221"/>
      <c r="E1" s="221"/>
    </row>
    <row r="2" spans="1:5" ht="28.5" customHeight="1">
      <c r="A2" s="222" t="s">
        <v>167</v>
      </c>
      <c r="B2" s="222"/>
      <c r="C2" s="222"/>
      <c r="D2" s="222"/>
      <c r="E2" s="222"/>
    </row>
    <row r="3" spans="1:5">
      <c r="A3" s="100" t="s">
        <v>168</v>
      </c>
      <c r="B3" s="100" t="s">
        <v>169</v>
      </c>
      <c r="C3" s="100" t="s">
        <v>170</v>
      </c>
      <c r="D3" s="100" t="s">
        <v>171</v>
      </c>
      <c r="E3" s="100" t="s">
        <v>172</v>
      </c>
    </row>
    <row r="4" spans="1:5">
      <c r="A4" s="84"/>
      <c r="B4" s="84"/>
      <c r="C4" s="84"/>
      <c r="D4" s="84"/>
      <c r="E4" s="84"/>
    </row>
    <row r="5" spans="1:5">
      <c r="A5" s="84"/>
      <c r="B5" s="84"/>
      <c r="C5" s="84"/>
      <c r="D5" s="84"/>
      <c r="E5" s="84"/>
    </row>
    <row r="6" spans="1:5">
      <c r="A6" s="84"/>
      <c r="B6" s="84"/>
      <c r="C6" s="84"/>
      <c r="D6" s="84"/>
      <c r="E6" s="84"/>
    </row>
    <row r="7" spans="1:5">
      <c r="A7" s="84"/>
      <c r="B7" s="84"/>
      <c r="C7" s="84"/>
      <c r="D7" s="84"/>
      <c r="E7" s="84"/>
    </row>
    <row r="8" spans="1:5">
      <c r="A8" s="84"/>
      <c r="B8" s="84"/>
      <c r="C8" s="84"/>
      <c r="D8" s="84"/>
      <c r="E8" s="84"/>
    </row>
    <row r="9" spans="1:5">
      <c r="A9" s="84"/>
      <c r="B9" s="84"/>
      <c r="C9" s="84"/>
      <c r="D9" s="84"/>
      <c r="E9" s="84"/>
    </row>
    <row r="10" spans="1:5">
      <c r="A10" s="84"/>
      <c r="B10" s="84"/>
      <c r="C10" s="84"/>
      <c r="D10" s="84"/>
      <c r="E10" s="84"/>
    </row>
    <row r="11" spans="1:5">
      <c r="A11" s="84"/>
      <c r="B11" s="84"/>
      <c r="C11" s="84"/>
      <c r="D11" s="84"/>
      <c r="E11" s="84"/>
    </row>
    <row r="12" spans="1:5">
      <c r="A12" s="84"/>
      <c r="B12" s="84"/>
      <c r="C12" s="84"/>
      <c r="D12" s="84"/>
      <c r="E12" s="84"/>
    </row>
    <row r="13" spans="1:5">
      <c r="A13" s="84"/>
      <c r="B13" s="84"/>
      <c r="C13" s="84"/>
      <c r="D13" s="84"/>
      <c r="E13" s="84"/>
    </row>
    <row r="14" spans="1:5">
      <c r="A14" s="84"/>
      <c r="B14" s="84"/>
      <c r="C14" s="84"/>
      <c r="D14" s="84"/>
      <c r="E14" s="84"/>
    </row>
    <row r="15" spans="1:5">
      <c r="A15" s="84"/>
      <c r="B15" s="84"/>
      <c r="C15" s="84"/>
      <c r="D15" s="84"/>
      <c r="E15" s="84"/>
    </row>
    <row r="16" spans="1:5">
      <c r="A16" s="84"/>
      <c r="B16" s="84"/>
      <c r="C16" s="84"/>
      <c r="D16" s="84"/>
      <c r="E16" s="84"/>
    </row>
    <row r="17" spans="1:5">
      <c r="A17" s="84"/>
      <c r="B17" s="84"/>
      <c r="C17" s="84"/>
      <c r="D17" s="84"/>
      <c r="E17" s="84"/>
    </row>
    <row r="18" spans="1:5">
      <c r="A18" s="84"/>
      <c r="B18" s="84"/>
      <c r="C18" s="84"/>
      <c r="D18" s="84"/>
      <c r="E18" s="84"/>
    </row>
    <row r="19" spans="1:5">
      <c r="A19" s="84"/>
      <c r="B19" s="84"/>
      <c r="C19" s="84"/>
      <c r="D19" s="84"/>
      <c r="E19" s="84"/>
    </row>
    <row r="20" spans="1:5">
      <c r="A20" s="84"/>
      <c r="B20" s="84"/>
      <c r="C20" s="84"/>
      <c r="D20" s="84"/>
      <c r="E20" s="84"/>
    </row>
    <row r="21" spans="1:5">
      <c r="A21" s="84"/>
      <c r="B21" s="84"/>
      <c r="C21" s="84"/>
      <c r="D21" s="84"/>
      <c r="E21" s="84"/>
    </row>
    <row r="22" spans="1:5">
      <c r="A22" s="84"/>
      <c r="B22" s="84"/>
      <c r="C22" s="84"/>
      <c r="D22" s="84"/>
      <c r="E22" s="84"/>
    </row>
    <row r="23" spans="1:5">
      <c r="A23" s="84"/>
      <c r="B23" s="84"/>
      <c r="C23" s="84"/>
      <c r="D23" s="84"/>
      <c r="E23" s="84"/>
    </row>
    <row r="24" spans="1:5">
      <c r="A24" s="84"/>
      <c r="B24" s="84"/>
      <c r="C24" s="84"/>
      <c r="D24" s="84"/>
      <c r="E24" s="84"/>
    </row>
    <row r="25" spans="1:5">
      <c r="A25" s="84"/>
      <c r="B25" s="84"/>
      <c r="C25" s="84"/>
      <c r="D25" s="84"/>
      <c r="E25" s="84"/>
    </row>
    <row r="26" spans="1:5">
      <c r="A26" s="84"/>
      <c r="B26" s="84"/>
      <c r="C26" s="84"/>
      <c r="D26" s="84"/>
      <c r="E26" s="84"/>
    </row>
    <row r="27" spans="1:5">
      <c r="A27" s="84"/>
      <c r="B27" s="84"/>
      <c r="C27" s="84"/>
      <c r="D27" s="84"/>
      <c r="E27" s="84"/>
    </row>
    <row r="28" spans="1:5">
      <c r="A28" s="84"/>
      <c r="B28" s="84"/>
      <c r="C28" s="84"/>
      <c r="D28" s="84"/>
      <c r="E28" s="84"/>
    </row>
    <row r="29" spans="1:5">
      <c r="A29" s="84"/>
      <c r="B29" s="84"/>
      <c r="C29" s="84"/>
      <c r="D29" s="84"/>
      <c r="E29" s="84"/>
    </row>
    <row r="30" spans="1:5">
      <c r="A30" s="84"/>
      <c r="B30" s="84"/>
      <c r="C30" s="84"/>
      <c r="D30" s="84"/>
      <c r="E30" s="84"/>
    </row>
    <row r="31" spans="1:5">
      <c r="A31" s="84"/>
      <c r="B31" s="84"/>
      <c r="C31" s="84"/>
      <c r="D31" s="84"/>
      <c r="E31" s="84"/>
    </row>
    <row r="32" spans="1:5">
      <c r="A32" s="84"/>
      <c r="B32" s="84"/>
      <c r="C32" s="84"/>
      <c r="D32" s="84"/>
      <c r="E32" s="84"/>
    </row>
    <row r="33" spans="1:5">
      <c r="A33" s="84"/>
      <c r="B33" s="84"/>
      <c r="C33" s="84"/>
      <c r="D33" s="84"/>
      <c r="E33" s="84"/>
    </row>
    <row r="34" spans="1:5">
      <c r="A34" s="84"/>
      <c r="B34" s="84"/>
      <c r="C34" s="84"/>
      <c r="D34" s="84"/>
      <c r="E34" s="84"/>
    </row>
    <row r="35" spans="1:5">
      <c r="A35" s="84"/>
      <c r="B35" s="84"/>
      <c r="C35" s="84"/>
      <c r="D35" s="84"/>
      <c r="E35" s="84"/>
    </row>
    <row r="36" spans="1:5">
      <c r="A36" s="84"/>
      <c r="B36" s="84"/>
      <c r="C36" s="84"/>
      <c r="D36" s="84"/>
      <c r="E36" s="84"/>
    </row>
    <row r="37" spans="1:5">
      <c r="A37" s="84"/>
      <c r="B37" s="84"/>
      <c r="C37" s="84"/>
      <c r="D37" s="84"/>
      <c r="E37" s="84"/>
    </row>
    <row r="38" spans="1:5">
      <c r="A38" s="84"/>
      <c r="B38" s="84"/>
      <c r="C38" s="84"/>
      <c r="D38" s="84"/>
      <c r="E38" s="84"/>
    </row>
  </sheetData>
  <mergeCells count="2">
    <mergeCell ref="A1:E1"/>
    <mergeCell ref="A2:E2"/>
  </mergeCells>
  <dataValidations count="1">
    <dataValidation type="list" allowBlank="1" showInputMessage="1" showErrorMessage="1" sqref="B4:B38" xr:uid="{A35481BE-E517-414C-9A33-BCE37256DC19}">
      <formula1>"TCP, UDP"</formula1>
    </dataValidation>
  </dataValidation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052EA0C2953A489CAE6B11FEEB781D" ma:contentTypeVersion="38" ma:contentTypeDescription="Create a new document." ma:contentTypeScope="" ma:versionID="7503f904ad337ebb507173994a070751">
  <xsd:schema xmlns:xsd="http://www.w3.org/2001/XMLSchema" xmlns:xs="http://www.w3.org/2001/XMLSchema" xmlns:p="http://schemas.microsoft.com/office/2006/metadata/properties" xmlns:ns2="de0d1a31-22c1-422a-9237-9c006e8e7a3b" xmlns:ns3="c3645e4b-594c-4f18-aae2-bf0d6260a5b0" targetNamespace="http://schemas.microsoft.com/office/2006/metadata/properties" ma:root="true" ma:fieldsID="94db092233cf16831cae55d87f164ab7" ns2:_="" ns3:_="">
    <xsd:import namespace="de0d1a31-22c1-422a-9237-9c006e8e7a3b"/>
    <xsd:import namespace="c3645e4b-594c-4f18-aae2-bf0d6260a5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InternalStatus" minOccurs="0"/>
                <xsd:element ref="ns2:PaymentStatus" minOccurs="0"/>
                <xsd:element ref="ns2:APLStatus" minOccurs="0"/>
                <xsd:element ref="ns2:ReadyDate" minOccurs="0"/>
                <xsd:element ref="ns2:AuthDate" minOccurs="0"/>
                <xsd:element ref="ns2:NPNotes" minOccurs="0"/>
                <xsd:element ref="ns2:FINNotes" minOccurs="0"/>
                <xsd:element ref="ns2:PMONotes" minOccurs="0"/>
                <xsd:element ref="ns2:SubmitterFirstName" minOccurs="0"/>
                <xsd:element ref="ns2:SubmitterLastName" minOccurs="0"/>
                <xsd:element ref="ns2:SubmitterEmail" minOccurs="0"/>
                <xsd:element ref="ns2:SubmitterPhone" minOccurs="0"/>
                <xsd:element ref="ns2:SubmitterJobTitle" minOccurs="0"/>
                <xsd:element ref="ns2:StateRAMPMember" minOccurs="0"/>
                <xsd:element ref="ns2:ProductName" minOccurs="0"/>
                <xsd:element ref="ns2:ReviewType" minOccurs="0"/>
                <xsd:element ref="ns2:ImpactLevel" minOccurs="0"/>
                <xsd:element ref="ns2:FedRAMPStatus" minOccurs="0"/>
                <xsd:element ref="ns2:GovSponsor" minOccurs="0"/>
                <xsd:element ref="ns2:ActiveRFP" minOccurs="0"/>
                <xsd:element ref="ns2:AccountingInfo"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0d1a31-22c1-422a-9237-9c006e8e7a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ternalStatus" ma:index="12" nillable="true" ma:displayName="Internal Status" ma:format="Dropdown" ma:internalName="InternalStatus">
      <xsd:simpleType>
        <xsd:restriction base="dms:Choice">
          <xsd:enumeration value="Complete"/>
          <xsd:enumeration value="PMO"/>
          <xsd:enumeration value="Admin Action"/>
        </xsd:restriction>
      </xsd:simpleType>
    </xsd:element>
    <xsd:element name="PaymentStatus" ma:index="13" nillable="true" ma:displayName="Payment Status" ma:format="Dropdown" ma:internalName="PaymentStatus">
      <xsd:simpleType>
        <xsd:restriction base="dms:Choice">
          <xsd:enumeration value="Paid"/>
          <xsd:enumeration value="Invoice Sent"/>
        </xsd:restriction>
      </xsd:simpleType>
    </xsd:element>
    <xsd:element name="APLStatus" ma:index="14" nillable="true" ma:displayName="APL Status" ma:format="Dropdown" ma:internalName="APLStatus">
      <xsd:simpleType>
        <xsd:restriction base="dms:Choice">
          <xsd:enumeration value="Pending"/>
          <xsd:enumeration value="Ready"/>
          <xsd:enumeration value="Authorized"/>
        </xsd:restriction>
      </xsd:simpleType>
    </xsd:element>
    <xsd:element name="ReadyDate" ma:index="15" nillable="true" ma:displayName="Ready Date" ma:format="DateOnly" ma:internalName="ReadyDate">
      <xsd:simpleType>
        <xsd:restriction base="dms:DateTime"/>
      </xsd:simpleType>
    </xsd:element>
    <xsd:element name="AuthDate" ma:index="16" nillable="true" ma:displayName="Auth Date" ma:format="DateOnly" ma:internalName="AuthDate">
      <xsd:simpleType>
        <xsd:restriction base="dms:DateTime"/>
      </xsd:simpleType>
    </xsd:element>
    <xsd:element name="NPNotes" ma:index="17" nillable="true" ma:displayName="NP Notes" ma:format="Dropdown" ma:internalName="NPNotes">
      <xsd:simpleType>
        <xsd:restriction base="dms:Note">
          <xsd:maxLength value="255"/>
        </xsd:restriction>
      </xsd:simpleType>
    </xsd:element>
    <xsd:element name="FINNotes" ma:index="18" nillable="true" ma:displayName="FIN Notes" ma:format="Dropdown" ma:internalName="FINNotes">
      <xsd:simpleType>
        <xsd:restriction base="dms:Note">
          <xsd:maxLength value="255"/>
        </xsd:restriction>
      </xsd:simpleType>
    </xsd:element>
    <xsd:element name="PMONotes" ma:index="19" nillable="true" ma:displayName="PMO Notes" ma:format="Dropdown" ma:internalName="PMONotes">
      <xsd:simpleType>
        <xsd:restriction base="dms:Note">
          <xsd:maxLength value="255"/>
        </xsd:restriction>
      </xsd:simpleType>
    </xsd:element>
    <xsd:element name="SubmitterFirstName" ma:index="20" nillable="true" ma:displayName="Submitter First Name" ma:format="Dropdown" ma:internalName="SubmitterFirstName">
      <xsd:simpleType>
        <xsd:restriction base="dms:Text">
          <xsd:maxLength value="255"/>
        </xsd:restriction>
      </xsd:simpleType>
    </xsd:element>
    <xsd:element name="SubmitterLastName" ma:index="21" nillable="true" ma:displayName="Submitter Last Name" ma:format="Dropdown" ma:internalName="SubmitterLastName">
      <xsd:simpleType>
        <xsd:restriction base="dms:Text">
          <xsd:maxLength value="255"/>
        </xsd:restriction>
      </xsd:simpleType>
    </xsd:element>
    <xsd:element name="SubmitterEmail" ma:index="22" nillable="true" ma:displayName="Submitter Email" ma:format="Dropdown" ma:internalName="SubmitterEmail">
      <xsd:simpleType>
        <xsd:restriction base="dms:Text">
          <xsd:maxLength value="255"/>
        </xsd:restriction>
      </xsd:simpleType>
    </xsd:element>
    <xsd:element name="SubmitterPhone" ma:index="23" nillable="true" ma:displayName="Submitter Phone" ma:format="Dropdown" ma:internalName="SubmitterPhone">
      <xsd:simpleType>
        <xsd:restriction base="dms:Text">
          <xsd:maxLength value="255"/>
        </xsd:restriction>
      </xsd:simpleType>
    </xsd:element>
    <xsd:element name="SubmitterJobTitle" ma:index="24" nillable="true" ma:displayName="Submitter Job Title" ma:format="Dropdown" ma:internalName="SubmitterJobTitle">
      <xsd:simpleType>
        <xsd:restriction base="dms:Text">
          <xsd:maxLength value="255"/>
        </xsd:restriction>
      </xsd:simpleType>
    </xsd:element>
    <xsd:element name="StateRAMPMember" ma:index="25" nillable="true" ma:displayName="StateRAMP Member" ma:format="Dropdown" ma:internalName="StateRAMPMember">
      <xsd:simpleType>
        <xsd:restriction base="dms:Choice">
          <xsd:enumeration value="Yes"/>
          <xsd:enumeration value="No"/>
        </xsd:restriction>
      </xsd:simpleType>
    </xsd:element>
    <xsd:element name="ProductName" ma:index="26" nillable="true" ma:displayName="Product Name" ma:format="Dropdown" ma:internalName="ProductName">
      <xsd:simpleType>
        <xsd:restriction base="dms:Note">
          <xsd:maxLength value="255"/>
        </xsd:restriction>
      </xsd:simpleType>
    </xsd:element>
    <xsd:element name="ReviewType" ma:index="27" nillable="true" ma:displayName="Review Type" ma:format="Dropdown" ma:internalName="ReviewType">
      <xsd:simpleType>
        <xsd:restriction base="dms:Choice">
          <xsd:enumeration value="FR2SR"/>
          <xsd:enumeration value="Ready"/>
          <xsd:enumeration value="Auth"/>
        </xsd:restriction>
      </xsd:simpleType>
    </xsd:element>
    <xsd:element name="ImpactLevel" ma:index="28" nillable="true" ma:displayName="Impact Level" ma:format="Dropdown" ma:internalName="ImpactLevel">
      <xsd:simpleType>
        <xsd:restriction base="dms:Choice">
          <xsd:enumeration value="High"/>
          <xsd:enumeration value="Mod"/>
          <xsd:enumeration value="Low"/>
        </xsd:restriction>
      </xsd:simpleType>
    </xsd:element>
    <xsd:element name="FedRAMPStatus" ma:index="29" nillable="true" ma:displayName="FedRAMP Status" ma:format="Dropdown" ma:internalName="FedRAMPStatus">
      <xsd:simpleType>
        <xsd:restriction base="dms:Choice">
          <xsd:enumeration value="No"/>
          <xsd:enumeration value="Ready "/>
          <xsd:enumeration value="Auth"/>
        </xsd:restriction>
      </xsd:simpleType>
    </xsd:element>
    <xsd:element name="GovSponsor" ma:index="30" nillable="true" ma:displayName="Gov Sponsor" ma:format="Dropdown" ma:internalName="GovSponsor">
      <xsd:simpleType>
        <xsd:restriction base="dms:Choice">
          <xsd:enumeration value="Yes"/>
          <xsd:enumeration value="No"/>
        </xsd:restriction>
      </xsd:simpleType>
    </xsd:element>
    <xsd:element name="ActiveRFP" ma:index="31" nillable="true" ma:displayName="Active RFP" ma:default="0" ma:format="Dropdown" ma:internalName="ActiveRFP">
      <xsd:simpleType>
        <xsd:restriction base="dms:Boolean"/>
      </xsd:simpleType>
    </xsd:element>
    <xsd:element name="AccountingInfo" ma:index="32" nillable="true" ma:displayName="Accounting Info" ma:format="Dropdown" ma:internalName="AccountingInfo">
      <xsd:simpleType>
        <xsd:restriction base="dms:Note">
          <xsd:maxLength value="255"/>
        </xsd:restriction>
      </xsd:simpleType>
    </xsd:element>
    <xsd:element name="MediaServiceDateTaken" ma:index="35" nillable="true" ma:displayName="MediaServiceDateTaken" ma:hidden="true" ma:indexed="true" ma:internalName="MediaServiceDateTaken"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0a67a2ac-2b19-456f-9b7b-6bf7774f6f38" ma:termSetId="09814cd3-568e-fe90-9814-8d621ff8fb84" ma:anchorId="fba54fb3-c3e1-fe81-a776-ca4b69148c4d" ma:open="true" ma:isKeyword="false">
      <xsd:complexType>
        <xsd:sequence>
          <xsd:element ref="pc:Terms" minOccurs="0" maxOccurs="1"/>
        </xsd:sequence>
      </xsd:complexType>
    </xsd:element>
    <xsd:element name="MediaServiceOCR" ma:index="43" nillable="true" ma:displayName="Extracted Text" ma:internalName="MediaServiceOCR" ma:readOnly="true">
      <xsd:simpleType>
        <xsd:restriction base="dms:Note">
          <xsd:maxLength value="255"/>
        </xsd:restriction>
      </xsd:simpleType>
    </xsd:element>
    <xsd:element name="MediaServiceSearchProperties" ma:index="44" nillable="true" ma:displayName="MediaServiceSearchProperties" ma:hidden="true" ma:internalName="MediaServiceSearchProperties" ma:readOnly="true">
      <xsd:simpleType>
        <xsd:restriction base="dms:Note"/>
      </xsd:simpleType>
    </xsd:element>
    <xsd:element name="MediaServiceBillingMetadata" ma:index="4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645e4b-594c-4f18-aae2-bf0d6260a5b0"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CatchAll" ma:index="42" nillable="true" ma:displayName="Taxonomy Catch All Column" ma:hidden="true" ma:list="{d224c7ef-d509-4ad1-8200-04da9bc5ca4c}" ma:internalName="TaxCatchAll" ma:showField="CatchAllData" ma:web="c3645e4b-594c-4f18-aae2-bf0d6260a5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mitterJobTitle xmlns="de0d1a31-22c1-422a-9237-9c006e8e7a3b" xsi:nil="true"/>
    <SubmitterEmail xmlns="de0d1a31-22c1-422a-9237-9c006e8e7a3b" xsi:nil="true"/>
    <ReviewType xmlns="de0d1a31-22c1-422a-9237-9c006e8e7a3b" xsi:nil="true"/>
    <NPNotes xmlns="de0d1a31-22c1-422a-9237-9c006e8e7a3b" xsi:nil="true"/>
    <AccountingInfo xmlns="de0d1a31-22c1-422a-9237-9c006e8e7a3b" xsi:nil="true"/>
    <APLStatus xmlns="de0d1a31-22c1-422a-9237-9c006e8e7a3b" xsi:nil="true"/>
    <AuthDate xmlns="de0d1a31-22c1-422a-9237-9c006e8e7a3b" xsi:nil="true"/>
    <StateRAMPMember xmlns="de0d1a31-22c1-422a-9237-9c006e8e7a3b" xsi:nil="true"/>
    <ImpactLevel xmlns="de0d1a31-22c1-422a-9237-9c006e8e7a3b" xsi:nil="true"/>
    <ReadyDate xmlns="de0d1a31-22c1-422a-9237-9c006e8e7a3b" xsi:nil="true"/>
    <PMONotes xmlns="de0d1a31-22c1-422a-9237-9c006e8e7a3b" xsi:nil="true"/>
    <FedRAMPStatus xmlns="de0d1a31-22c1-422a-9237-9c006e8e7a3b" xsi:nil="true"/>
    <ActiveRFP xmlns="de0d1a31-22c1-422a-9237-9c006e8e7a3b">false</ActiveRFP>
    <ProductName xmlns="de0d1a31-22c1-422a-9237-9c006e8e7a3b" xsi:nil="true"/>
    <SubmitterLastName xmlns="de0d1a31-22c1-422a-9237-9c006e8e7a3b" xsi:nil="true"/>
    <FINNotes xmlns="de0d1a31-22c1-422a-9237-9c006e8e7a3b" xsi:nil="true"/>
    <SharedWithUsers xmlns="c3645e4b-594c-4f18-aae2-bf0d6260a5b0">
      <UserInfo>
        <DisplayName/>
        <AccountId xsi:nil="true"/>
        <AccountType/>
      </UserInfo>
    </SharedWithUsers>
    <lcf76f155ced4ddcb4097134ff3c332f xmlns="de0d1a31-22c1-422a-9237-9c006e8e7a3b">
      <Terms xmlns="http://schemas.microsoft.com/office/infopath/2007/PartnerControls"/>
    </lcf76f155ced4ddcb4097134ff3c332f>
    <SubmitterPhone xmlns="de0d1a31-22c1-422a-9237-9c006e8e7a3b" xsi:nil="true"/>
    <GovSponsor xmlns="de0d1a31-22c1-422a-9237-9c006e8e7a3b" xsi:nil="true"/>
    <TaxCatchAll xmlns="c3645e4b-594c-4f18-aae2-bf0d6260a5b0" xsi:nil="true"/>
    <InternalStatus xmlns="de0d1a31-22c1-422a-9237-9c006e8e7a3b" xsi:nil="true"/>
    <PaymentStatus xmlns="de0d1a31-22c1-422a-9237-9c006e8e7a3b" xsi:nil="true"/>
    <SubmitterFirstName xmlns="de0d1a31-22c1-422a-9237-9c006e8e7a3b" xsi:nil="true"/>
  </documentManagement>
</p:properties>
</file>

<file path=customXml/itemProps1.xml><?xml version="1.0" encoding="utf-8"?>
<ds:datastoreItem xmlns:ds="http://schemas.openxmlformats.org/officeDocument/2006/customXml" ds:itemID="{41E039AA-660A-417B-9B42-7825BBDD7E8B}">
  <ds:schemaRefs>
    <ds:schemaRef ds:uri="http://schemas.microsoft.com/sharepoint/v3/contenttype/forms"/>
  </ds:schemaRefs>
</ds:datastoreItem>
</file>

<file path=customXml/itemProps2.xml><?xml version="1.0" encoding="utf-8"?>
<ds:datastoreItem xmlns:ds="http://schemas.openxmlformats.org/officeDocument/2006/customXml" ds:itemID="{23DE3513-E32D-4BF4-8F2D-74B90CE73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0d1a31-22c1-422a-9237-9c006e8e7a3b"/>
    <ds:schemaRef ds:uri="c3645e4b-594c-4f18-aae2-bf0d6260a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10B7C0-A2B3-47BC-8F23-4E770E63AFE2}">
  <ds:schemaRefs>
    <ds:schemaRef ds:uri="http://schemas.microsoft.com/office/2006/metadata/properties"/>
    <ds:schemaRef ds:uri="http://schemas.microsoft.com/office/infopath/2007/PartnerControls"/>
    <ds:schemaRef ds:uri="de0d1a31-22c1-422a-9237-9c006e8e7a3b"/>
    <ds:schemaRef ds:uri="c3645e4b-594c-4f18-aae2-bf0d6260a5b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Sheet</vt:lpstr>
      <vt:lpstr>Instructions</vt:lpstr>
      <vt:lpstr>1_Operations Dashboard</vt:lpstr>
      <vt:lpstr>2_Package Dashboard</vt:lpstr>
      <vt:lpstr>3_Information System</vt:lpstr>
      <vt:lpstr>4_System Description</vt:lpstr>
      <vt:lpstr>5_SoD Matrix</vt:lpstr>
      <vt:lpstr>6_Diagrams</vt:lpstr>
      <vt:lpstr>7_Ports_Protocols_Services</vt:lpstr>
      <vt:lpstr>8_Interconnections</vt:lpstr>
      <vt:lpstr>9_CIS Matrix</vt:lpstr>
      <vt:lpstr>10_CRM</vt:lpstr>
      <vt:lpstr>11_Inventory Workbook</vt:lpstr>
      <vt:lpstr>12_Mod Controls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2026-02-06T16:44:36Z</dcterms:created>
  <dcterms:modified xsi:type="dcterms:W3CDTF">2026-02-06T18:27:31Z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0x01010097052EA0C2953A489CAE6B11FEEB781D</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